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O:\ATFO\TAKO\Fixesítés\FIXESÍTÉS 2024\"/>
    </mc:Choice>
  </mc:AlternateContent>
  <bookViews>
    <workbookView xWindow="0" yWindow="0" windowWidth="23040" windowHeight="8688"/>
  </bookViews>
  <sheets>
    <sheet name="termékek" sheetId="1" r:id="rId1"/>
    <sheet name="Munka1" sheetId="2" r:id="rId2"/>
  </sheets>
  <definedNames>
    <definedName name="_xlnm._FilterDatabase" localSheetId="1" hidden="1">Munka1!$A$1:$AI$45</definedName>
    <definedName name="_xlnm._FilterDatabase" localSheetId="0" hidden="1">termékek!$A$8:$T$55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53" i="1" l="1"/>
  <c r="J54" i="1"/>
  <c r="J55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23" i="1"/>
  <c r="J12" i="1"/>
  <c r="J13" i="1"/>
  <c r="J14" i="1"/>
  <c r="J15" i="1"/>
  <c r="J16" i="1"/>
  <c r="J17" i="1"/>
  <c r="J18" i="1"/>
  <c r="J19" i="1"/>
  <c r="J20" i="1"/>
  <c r="J21" i="1"/>
  <c r="J22" i="1"/>
  <c r="J11" i="1"/>
  <c r="Q18" i="1" l="1"/>
  <c r="Q16" i="1"/>
  <c r="Q14" i="1" l="1"/>
  <c r="I14" i="1"/>
  <c r="I13" i="1"/>
  <c r="I11" i="1" l="1"/>
  <c r="Q11" i="1"/>
  <c r="Q12" i="1"/>
  <c r="I12" i="1"/>
  <c r="Q27" i="1" l="1"/>
  <c r="Q28" i="1"/>
  <c r="Q20" i="1"/>
  <c r="Q21" i="1"/>
  <c r="Q10" i="1"/>
  <c r="Q9" i="1"/>
  <c r="Q22" i="1"/>
  <c r="J10" i="1" l="1"/>
  <c r="J9" i="1"/>
  <c r="I19" i="1"/>
  <c r="I25" i="1"/>
  <c r="I47" i="1"/>
  <c r="I44" i="1"/>
  <c r="I32" i="1"/>
  <c r="I10" i="1"/>
  <c r="I27" i="1"/>
  <c r="I41" i="1"/>
  <c r="I20" i="1"/>
  <c r="I29" i="1"/>
  <c r="I51" i="1"/>
  <c r="I52" i="1"/>
  <c r="I38" i="1"/>
  <c r="I45" i="1"/>
  <c r="I26" i="1"/>
  <c r="I22" i="1"/>
  <c r="I50" i="1"/>
  <c r="I40" i="1"/>
  <c r="I36" i="1"/>
  <c r="I48" i="1"/>
  <c r="I24" i="1"/>
  <c r="I31" i="1"/>
  <c r="I34" i="1"/>
  <c r="I9" i="1"/>
  <c r="I23" i="1"/>
  <c r="I28" i="1"/>
  <c r="I49" i="1"/>
  <c r="I33" i="1"/>
  <c r="I42" i="1"/>
  <c r="I35" i="1"/>
  <c r="I53" i="1"/>
  <c r="P24" i="1" l="1"/>
  <c r="P26" i="1"/>
  <c r="P47" i="1"/>
  <c r="P41" i="1"/>
  <c r="P25" i="1"/>
  <c r="P53" i="1"/>
  <c r="E3" i="1"/>
  <c r="P33" i="1" s="1"/>
  <c r="P38" i="1"/>
  <c r="P27" i="1"/>
  <c r="P29" i="1"/>
  <c r="P35" i="1"/>
  <c r="D3" i="1"/>
  <c r="P40" i="1"/>
  <c r="P42" i="1"/>
  <c r="P34" i="1"/>
  <c r="P51" i="1"/>
  <c r="P32" i="1"/>
  <c r="I30" i="1"/>
  <c r="P30" i="1" s="1"/>
  <c r="I21" i="1"/>
  <c r="I43" i="1"/>
  <c r="P43" i="1" s="1"/>
  <c r="I54" i="1"/>
  <c r="I39" i="1"/>
  <c r="P39" i="1" s="1"/>
  <c r="I55" i="1"/>
  <c r="P55" i="1" s="1"/>
  <c r="I37" i="1"/>
  <c r="P37" i="1" s="1"/>
  <c r="I46" i="1"/>
  <c r="P46" i="1" s="1"/>
  <c r="P18" i="1" l="1"/>
  <c r="P16" i="1"/>
  <c r="P15" i="1"/>
  <c r="P17" i="1"/>
  <c r="P13" i="1"/>
  <c r="P14" i="1"/>
  <c r="P12" i="1"/>
  <c r="P11" i="1"/>
  <c r="P10" i="1"/>
  <c r="P52" i="1"/>
  <c r="P49" i="1"/>
  <c r="P36" i="1"/>
  <c r="P45" i="1"/>
  <c r="P44" i="1"/>
  <c r="P19" i="1"/>
  <c r="P21" i="1"/>
  <c r="P20" i="1"/>
  <c r="P48" i="1"/>
  <c r="P22" i="1"/>
  <c r="P54" i="1"/>
  <c r="P50" i="1"/>
  <c r="P9" i="1"/>
  <c r="P31" i="1"/>
  <c r="P23" i="1"/>
  <c r="P28" i="1"/>
  <c r="Q23" i="1"/>
  <c r="Q25" i="1"/>
  <c r="Q26" i="1"/>
  <c r="Q24" i="1"/>
  <c r="Q38" i="1"/>
  <c r="R49" i="1"/>
  <c r="Q49" i="1" s="1"/>
  <c r="R48" i="1"/>
  <c r="Q48" i="1" s="1"/>
  <c r="Q34" i="1"/>
  <c r="R46" i="1"/>
  <c r="Q46" i="1" s="1"/>
  <c r="Q17" i="1"/>
  <c r="Q39" i="1"/>
  <c r="Q33" i="1"/>
  <c r="R43" i="1"/>
  <c r="Q43" i="1" s="1"/>
  <c r="Q29" i="1"/>
  <c r="Q35" i="1"/>
  <c r="Q36" i="1"/>
  <c r="R54" i="1"/>
  <c r="Q54" i="1" s="1"/>
  <c r="R51" i="1"/>
  <c r="Q51" i="1" s="1"/>
  <c r="R44" i="1"/>
  <c r="Q44" i="1" s="1"/>
  <c r="Q30" i="1"/>
  <c r="R52" i="1"/>
  <c r="Q52" i="1" s="1"/>
  <c r="R53" i="1"/>
  <c r="Q53" i="1" s="1"/>
  <c r="Q15" i="1"/>
  <c r="R42" i="1"/>
  <c r="Q42" i="1" s="1"/>
  <c r="Q32" i="1"/>
  <c r="R55" i="1"/>
  <c r="Q55" i="1" s="1"/>
  <c r="R50" i="1"/>
  <c r="Q50" i="1" s="1"/>
  <c r="Q19" i="1"/>
  <c r="R45" i="1"/>
  <c r="Q45" i="1" s="1"/>
  <c r="Q37" i="1"/>
  <c r="Q40" i="1"/>
  <c r="R47" i="1"/>
  <c r="Q47" i="1" s="1"/>
  <c r="Q31" i="1"/>
  <c r="R41" i="1"/>
  <c r="Q41" i="1" s="1"/>
</calcChain>
</file>

<file path=xl/sharedStrings.xml><?xml version="1.0" encoding="utf-8"?>
<sst xmlns="http://schemas.openxmlformats.org/spreadsheetml/2006/main" count="1421" uniqueCount="215">
  <si>
    <t>EU/1/15/1074/005</t>
  </si>
  <si>
    <t>BENEPALI 25 MG OLDATOS INJEKCIÓ ELŐRETÖLTÖTT FECSKENDŐBEN</t>
  </si>
  <si>
    <t>4x0,51ml előretöltött fecskendőben</t>
  </si>
  <si>
    <t>etanercept</t>
  </si>
  <si>
    <t>Biogen Hungary Korlátolt Felelősségű Társaság</t>
  </si>
  <si>
    <t>EU/1/15/1074/001</t>
  </si>
  <si>
    <t>BENEPALI 50 MG OLDATOS INJEKCIÓ ELŐRETÖLTÖTT FECSKENDŐBEN</t>
  </si>
  <si>
    <t>4x1ml előretöltött fecskendőben</t>
  </si>
  <si>
    <t>EU/1/15/1074/002</t>
  </si>
  <si>
    <t>BENEPALI 50 MG OLDATOS INJEKCIÓ ELŐRETÖLTÖTT INJEKCIÓS TOLLBAN</t>
  </si>
  <si>
    <t>4x1ml előretöltött injekciós tollban</t>
  </si>
  <si>
    <t>EU/1/99/126/022</t>
  </si>
  <si>
    <t>ENBREL 10 MG POR ÉS OLDÓSZER OLDATOS INJEKCIÓHOZ GYERMEKGYÓGYÁSZATI ALKALMAZÁSRA</t>
  </si>
  <si>
    <t>4x injekciós üvegben + 4 db előretöltött fecskendő + 4 db injekciós tű + 4 db injekciós üveg feltétet + 8 db törlőkendő</t>
  </si>
  <si>
    <t>Pfizer Kft.</t>
  </si>
  <si>
    <t>EU/1/99/126/013</t>
  </si>
  <si>
    <t>ENBREL 25 MG OLDATOS INJEKCIÓ ELŐRETÖLTÖTT FECSKENDŐBEN</t>
  </si>
  <si>
    <t>4x előretöltött fecskendőben +4 db alkoholos törlőkendő</t>
  </si>
  <si>
    <t>EU/1/99/126/003</t>
  </si>
  <si>
    <t>ENBREL 25 MG POR ÉS OLDÓSZER OLDATOS INJEKCIÓHOZ</t>
  </si>
  <si>
    <t>4x injekciós üvegben + 4 db előretöltött fecskendő + 4 db injekciós tű + 4 db injekciós üveg feltét + 8 db törlőkendő</t>
  </si>
  <si>
    <t>EU/1/99/126/017</t>
  </si>
  <si>
    <t>ENBREL 50 MG OLDATOS INJEKCIÓ ELŐRETÖLTÖTT FECSKENDŐBEN</t>
  </si>
  <si>
    <t>4x előretöltött fecskendőben + 4 db alkoholos törlőkendő</t>
  </si>
  <si>
    <t>EU/1/99/126/020</t>
  </si>
  <si>
    <t>ENBREL 50 MG OLDATOS INJEKCIÓ ELŐRETÖLTÖTT INJEKCIÓS TOLLBAN</t>
  </si>
  <si>
    <t>4x előretöltött injekciós tollban (myclic) + 4 db alkoholos törlőkendő</t>
  </si>
  <si>
    <t>EU/1/17/1195/003</t>
  </si>
  <si>
    <t>ERELZI 25 MG OLDATOS INJEKCIÓ ELŐRETÖLTÖTT FECSKENDŐBEN</t>
  </si>
  <si>
    <t>4x0,5ml előretöltött fecskendőben</t>
  </si>
  <si>
    <t>Sandoz Hungária Kereskedelmi Kft.</t>
  </si>
  <si>
    <t>EU/1/17/1195/007</t>
  </si>
  <si>
    <t>ERELZI 50 MG OLDATOS INJEKCIÓ ELŐRETÖLTÖTT FECSKENDŐBEN</t>
  </si>
  <si>
    <t>EU/1/17/1195/011</t>
  </si>
  <si>
    <t>ERELZI 50 MG OLDATOS INJEKCIÓ ELŐRETÖLTÖTT INJEKCIÓS TOLLBAN</t>
  </si>
  <si>
    <t>Nyilvántartási szám</t>
  </si>
  <si>
    <t>Törzskönyvi törlés</t>
  </si>
  <si>
    <t>Készítmény megnevezése</t>
  </si>
  <si>
    <t>Kiszerelés</t>
  </si>
  <si>
    <t>Hatóanyag</t>
  </si>
  <si>
    <t>Termelői ár (Ft)</t>
  </si>
  <si>
    <t>Bruttó fogyasztói ár (Ft)</t>
  </si>
  <si>
    <t>Kiemelt támogatási technika</t>
  </si>
  <si>
    <t>Kimelt támogatási kategória (%)</t>
  </si>
  <si>
    <t>Kiemelt támogatási összeg (Ft)</t>
  </si>
  <si>
    <t>Térítési díj kiemelt támogatás esetén (Ft)</t>
  </si>
  <si>
    <t>Forgalmazó</t>
  </si>
  <si>
    <t>EU/1/16/1164/007</t>
  </si>
  <si>
    <t>AMGEVITA 40 MG OLDATOS INJEKCIÓ ELŐRETÖLTÖTT INJEKCIÓS TOLLBAN</t>
  </si>
  <si>
    <t>2x0,8ml előretöltött injekciós tollban</t>
  </si>
  <si>
    <t>adalimumab</t>
  </si>
  <si>
    <t>Amgen Gyógyszerkereskedelmi Kft.</t>
  </si>
  <si>
    <t>EU/1/18/1319/002</t>
  </si>
  <si>
    <t>HULIO 40 MG OLDATOS INJEKCIÓ ELŐRETÖLTÖTT INJEKCIÓS FECSKENDŐBEN</t>
  </si>
  <si>
    <t>2x0,8ml előretöltött fecskendőben automata tűvédővel+2 db alkoholos törlőkendő</t>
  </si>
  <si>
    <t>Mylan EPD Korlátolt Felelősségű Társaság</t>
  </si>
  <si>
    <t>EU/1/18/1319/005</t>
  </si>
  <si>
    <t>HULIO 40 MG OLDATOS INJEKCIÓ ELŐRETÖLTÖTT INJEKCIÓS TOLLBAN</t>
  </si>
  <si>
    <t>2x0,8ml előretöltött injekciós tollban +2 db alkoholos törlőkendő</t>
  </si>
  <si>
    <t>EU/1/18/1319/007</t>
  </si>
  <si>
    <t>HULIO 40 MG/0,8 ML OLDATOS INJEKCIÓ</t>
  </si>
  <si>
    <t>2x0,8ml injekciós üvegben +2 előretöltött fecskendő+2 tű+2 steril üvegadapter+4 alkoholos törlőkendő (gyűjtőcsomagolásban)</t>
  </si>
  <si>
    <t>EU/1/03/256/022</t>
  </si>
  <si>
    <t>HUMIRA 20 MG OLDATOS INJEKCIÓ ELŐRETÖLTÖTT FECSKENDŐBEN</t>
  </si>
  <si>
    <t>2x előretöltött fecskendőben +2 alkoholos törlőkendő</t>
  </si>
  <si>
    <t>AbbVie Kft.</t>
  </si>
  <si>
    <t>EU/1/03/256/013</t>
  </si>
  <si>
    <t>HUMIRA 40 MG OLDATOS INJEKCIÓ ELŐRETÖLTÖTT FECSKENDŐBEN</t>
  </si>
  <si>
    <t>2x0,4ml előretöltött fecskendőben (40 mg/0,4 ml)+2 alkoholos törlőkendő</t>
  </si>
  <si>
    <t>EU/1/03/256/003</t>
  </si>
  <si>
    <t>2x0,8ml előretöltött fecskendőben (40 mg/0,8 ml)+2 alkoholos törlőkendő</t>
  </si>
  <si>
    <t>EU/1/03/256/017</t>
  </si>
  <si>
    <t>HUMIRA 40 MG OLDATOS INJEKCIÓ ELŐRETÖLTÖTT INJEKCIÓS TOLLBAN</t>
  </si>
  <si>
    <t>2x0,4ml előretöltött injekciós tollban (40 mg/0,4 ml)+2 alkoholos törlőkendő</t>
  </si>
  <si>
    <t>EU/1/03/256/008</t>
  </si>
  <si>
    <t>2x0,8ml előretöltött injekciós tollban (40 mg/0,8 ml)+2 alkoholos törlőkendő buborékfóliában</t>
  </si>
  <si>
    <t>EU/1/03/256/001</t>
  </si>
  <si>
    <t>HUMIRA 40 MG/0,8 ML OLDATOS INJEKCIÓ GYERMEKGYÓGYÁSZATI ALKALMAZÁSRA</t>
  </si>
  <si>
    <t>2x injekciós üvegben +2 fecskendő+2 tű+2 steril adapter+4 alkoholos törlőkendő</t>
  </si>
  <si>
    <t>EU/1/03/256/021</t>
  </si>
  <si>
    <t>HUMIRA 80 MG OLDATOS INJEKCIÓ ELŐRETÖLTÖTT INJEKCIÓS TOLLBAN</t>
  </si>
  <si>
    <t>1x0,8ml előretöltött injekciós tollban +2 alkoholos törlőkendő buborékcsomagolásban</t>
  </si>
  <si>
    <t>EU/1/18/1286/002</t>
  </si>
  <si>
    <t>HYRIMOZ 40 MG OLDATOS INJEKCIÓ ELŐRETÖLTÖTT FECSKENDŐBEN</t>
  </si>
  <si>
    <t>2x0,8ml előretöltött fecskendőben biztonsági tűvédővel</t>
  </si>
  <si>
    <t>EU/1/18/1286/005</t>
  </si>
  <si>
    <t>HYRIMOZ 40 MG OLDATOS INJEKCIÓ ELŐRETÖLTÖTT INJEKCIÓS TOLLBAN</t>
  </si>
  <si>
    <t>EU/1/19/1356/002</t>
  </si>
  <si>
    <t>IDACIO 40 MG OLDATOS INJEKCIÓ ELŐRETÖLTÖTT FECSKENDŐBEN</t>
  </si>
  <si>
    <t>2x0,8ml előretöltött fecskendőben +2 alkoholos törlő</t>
  </si>
  <si>
    <t>Fresenius Kabi Deutschland GmbH</t>
  </si>
  <si>
    <t>EU/1/19/1356/003</t>
  </si>
  <si>
    <t>IDACIO 40 MG OLDATOS INJEKCIÓ ELŐRETÖLTÖTT INJEKCIÓS TOLLBAN</t>
  </si>
  <si>
    <t>2x0,8ml előretöltött injekciós tollban +2 alkoholos törlő</t>
  </si>
  <si>
    <t>EU/1/19/1356/001</t>
  </si>
  <si>
    <t>IDACIO 40 MG/0,8 ML OLDATOS INJEKCIÓ GYERMEKGYÓGYÁSZATI ALKALMAZÁSRA</t>
  </si>
  <si>
    <t>1x0,8ml injekciós üvegben +1 fecskendő+1 tű+1 adapter+2 alkoholos törlő</t>
  </si>
  <si>
    <t>EU/1/20/1513/001</t>
  </si>
  <si>
    <t>YUFLYMA 40 MG OLDATOS INJEKCIÓ ELŐRETÖLTÖTT FECSKENDŐBEN</t>
  </si>
  <si>
    <t>1x0,4ml előretöltött fecskendőben + 2 alkoholos törlőkendő</t>
  </si>
  <si>
    <t>Celltrion Healthcare Hungary  Korlátolt Felelősségű Társaság</t>
  </si>
  <si>
    <t>EU/1/20/1513/005</t>
  </si>
  <si>
    <t>1x0,4ml előretöltött fecskendőben tűvédővel, + 2 alkoholos törlőkendő</t>
  </si>
  <si>
    <t>EU/1/20/1513/002</t>
  </si>
  <si>
    <t>2x0,4ml előretöltött fecskendőben + 2 alkoholos törlőkendő</t>
  </si>
  <si>
    <t>EU/1/20/1513/006</t>
  </si>
  <si>
    <t>2x0,4ml előretöltött fecskendőben tűvédővel, + 2 alkoholos törlőkendő</t>
  </si>
  <si>
    <t>EU/1/20/1513/003</t>
  </si>
  <si>
    <t>4x0,4ml előretöltött fecskendőben + 4 alkoholos törlőkendő</t>
  </si>
  <si>
    <t>EU/1/20/1513/007</t>
  </si>
  <si>
    <t>4x0,4ml előretöltött fecskendőben tűvédővel, + 4 alkoholos törlőkendő</t>
  </si>
  <si>
    <t>EU/1/20/1513/004</t>
  </si>
  <si>
    <t>6x0,4ml előretöltött fecskendőben + 6 alkoholos törlőkendő</t>
  </si>
  <si>
    <t>EU/1/20/1513/008</t>
  </si>
  <si>
    <t>6x0,4ml előretöltött fecskendőben tűvédővel, + 6 alkoholos törlőkendő</t>
  </si>
  <si>
    <t>EU/1/20/1513/009</t>
  </si>
  <si>
    <t>YUFLYMA 40 MG OLDATOS INJEKCIÓ ELŐRETÖLTÖTT INJEKCIÓS TOLLBAN</t>
  </si>
  <si>
    <t>1x0,4ml előretöltött injekciós tollban + 2 alkoholos törlőkendő</t>
  </si>
  <si>
    <t>EU/1/20/1513/010</t>
  </si>
  <si>
    <t>2x0,4ml előretöltött injekciós tollban + 2 alkoholos törlőkendő</t>
  </si>
  <si>
    <t>EU/1/20/1513/011</t>
  </si>
  <si>
    <t>4x0,4ml előretöltött injekciós tollban + 4 alkoholos törlőkendő</t>
  </si>
  <si>
    <t>EU/1/20/1513/012</t>
  </si>
  <si>
    <t>6x0,4ml előretöltött injekciós tollban + 6 alkoholos törlőkendő</t>
  </si>
  <si>
    <t>EU/1/09/544/001</t>
  </si>
  <si>
    <t>CIMZIA 200 MG OLDATOS INJEKCIÓ ELŐRETÖLTÖTT FECSKENDŐBEN</t>
  </si>
  <si>
    <t>2x1ml előretöltött fecskendőben +2 alkoholos törlő</t>
  </si>
  <si>
    <t>certolizumab pegol</t>
  </si>
  <si>
    <t>UCB Magyarország Kft.</t>
  </si>
  <si>
    <t>EU/1/09/546/003</t>
  </si>
  <si>
    <t>SIMPONI 50 MG OLDATOS INJEKCIÓ ELŐRETÖLTÖTT FECSKENDŐBEN</t>
  </si>
  <si>
    <t>1x előretöltött fecskendőben</t>
  </si>
  <si>
    <t>golimumab</t>
  </si>
  <si>
    <t>MSD Pharma Hungary Korlátolt Felelősségű Társaság</t>
  </si>
  <si>
    <t>EU/1/09/546/001</t>
  </si>
  <si>
    <t>SIMPONI 50 MG OLDATOS INJEKCIÓ ELŐRETÖLTÖTT INJEKCIÓS TOLLBAN</t>
  </si>
  <si>
    <t>1x előretöltött injekciós tollban</t>
  </si>
  <si>
    <t>össz hatómenny</t>
  </si>
  <si>
    <t>ELVÁRT ÁR I. NTK</t>
  </si>
  <si>
    <t>ELVÁRT ÁR II. NTK</t>
  </si>
  <si>
    <t>módosított DDD (mg) - KTE</t>
  </si>
  <si>
    <t>Módosított (DOT) - KTE</t>
  </si>
  <si>
    <t>elvárt árhoz képest (%)</t>
  </si>
  <si>
    <t>77/a1.</t>
  </si>
  <si>
    <t>77/a2.</t>
  </si>
  <si>
    <t>Vonatkozó EÜ 100 pont</t>
  </si>
  <si>
    <t>Visszafizetés</t>
  </si>
  <si>
    <t>Módosított NTK (Ft)</t>
  </si>
  <si>
    <t>TTT</t>
  </si>
  <si>
    <t>AbbVie Deutschland GmbH &amp; Co. KG</t>
  </si>
  <si>
    <t>AbbVie Gyógyszerkereskedelmi Korlátolt Felelősségű Társaság</t>
  </si>
  <si>
    <t>Igen</t>
  </si>
  <si>
    <t>77/a2</t>
  </si>
  <si>
    <t>TBIO</t>
  </si>
  <si>
    <t>NOMIN</t>
  </si>
  <si>
    <t>L04AB04</t>
  </si>
  <si>
    <t>Amgen Europe B.V.</t>
  </si>
  <si>
    <t>Amgen Gyógyszerkereskedelmi Korlátolt Felelősségű Társaság</t>
  </si>
  <si>
    <t>Viatris Ltd.</t>
  </si>
  <si>
    <t>Celltrion Healthcare Hungary Korlátolt Felelősségű Társaság</t>
  </si>
  <si>
    <t>Janssen Biologics B.V.</t>
  </si>
  <si>
    <t>L04AB06</t>
  </si>
  <si>
    <t>77/a1</t>
  </si>
  <si>
    <t>1x0,8ml injekciós tollban + 2 alkoholos törlőkendő</t>
  </si>
  <si>
    <t>YUFLYMA 80 MG OLDATOS INJEKCIÓ ELŐRETÖLTÖTT INJEKCIÓS TOLLBAN</t>
  </si>
  <si>
    <t>EU/1/20/1513/015</t>
  </si>
  <si>
    <t>1x0,8ml előretöltött fecskendőben + 2 alkoholos törlőkendő</t>
  </si>
  <si>
    <t>YUFLYMA 80 MG OLDATOS INJEKCIÓ ELŐRETÖLTÖTT FECSKENDŐBEN</t>
  </si>
  <si>
    <t>EU/1/20/1513/013</t>
  </si>
  <si>
    <t>Sandoz Pharmaceuticals GmbH</t>
  </si>
  <si>
    <t>Sandoz Hungária Kereskedelmi Korlátolt Felelősségű Társaság</t>
  </si>
  <si>
    <t>L04AB01</t>
  </si>
  <si>
    <t>Pfizer Europe MA EEIG</t>
  </si>
  <si>
    <t>Pfizer Korlátolt Felelősségű Társaság</t>
  </si>
  <si>
    <t>UCB S.A.</t>
  </si>
  <si>
    <t>L04AB05</t>
  </si>
  <si>
    <t>Samsung Bioepis NL B.V.</t>
  </si>
  <si>
    <t>Forg. Eng. jogosult</t>
  </si>
  <si>
    <t>Pras termék</t>
  </si>
  <si>
    <t>BESOROLAS</t>
  </si>
  <si>
    <t>Közgyógyon kiváltható-e</t>
  </si>
  <si>
    <t>Vonatkozó indikációs pont (Eü. pont)</t>
  </si>
  <si>
    <t>Eü 90</t>
  </si>
  <si>
    <t>Eü 70</t>
  </si>
  <si>
    <t>Eü 50</t>
  </si>
  <si>
    <t>Térítési díj emelt támogatás esetén (Ft)</t>
  </si>
  <si>
    <t>Emelt támogatási összeg (Ft)</t>
  </si>
  <si>
    <t>Emelt támogatási kategória (%)</t>
  </si>
  <si>
    <t>Emelt támogatási technika</t>
  </si>
  <si>
    <t>Térítési díj normatív támogatás esetén (Ft)</t>
  </si>
  <si>
    <t>Normatív támogatási összeg (Ft)</t>
  </si>
  <si>
    <t>Normatív támogatási kategória (%)</t>
  </si>
  <si>
    <t>Normatív támogatási technika</t>
  </si>
  <si>
    <t>Nagykeres-kedelmi ár (Ft)</t>
  </si>
  <si>
    <t>Egyenértékű,de nem helyettesíthető</t>
  </si>
  <si>
    <t>Egyenértékűségi csoport</t>
  </si>
  <si>
    <t>ATC-kód</t>
  </si>
  <si>
    <t>Napi terápiás költség (Ft)</t>
  </si>
  <si>
    <t>Terápiás napok száma (DOT)</t>
  </si>
  <si>
    <t>spr</t>
  </si>
  <si>
    <t>TBIOL</t>
  </si>
  <si>
    <t>EU/1/21/1589/005</t>
  </si>
  <si>
    <t>HUKYNDRA 40 MG OLDATOS INJEKCIÓ ELŐRETÖLTÖTT TOLLBAN</t>
  </si>
  <si>
    <t>STADA Hungary Korlátolt Felelősségű Társaság</t>
  </si>
  <si>
    <t>77/a1,77/a2</t>
  </si>
  <si>
    <t>UCB Magyarország Kereskedelmi Korlátolt Felelősségü Társaság</t>
  </si>
  <si>
    <t>Stada Hungary Korlátolt Felelősségű Társaság</t>
  </si>
  <si>
    <t>Stada Arzneimittel Aktiengesellschaft</t>
  </si>
  <si>
    <t>Biosimilar Collaborations Ireland Limited</t>
  </si>
  <si>
    <t>EU/1/18/1286/016</t>
  </si>
  <si>
    <t>2x0,4ml előretöltött injekciós tollban</t>
  </si>
  <si>
    <t>EU/1/18/1286/010</t>
  </si>
  <si>
    <t>HYRIMOZ 80 MG OLDATOS INJEKCIÓ ELŐRETÖLTÖTT INJEKCIÓS TOLLBAN</t>
  </si>
  <si>
    <t>1x0,8ml előretöltött injekciós tollban</t>
  </si>
  <si>
    <t>TTT-kód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</si>
</sst>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8" formatCode="#,##0.00\ &quot;Ft&quot;;[Red]\-#,##0.00\ &quot;Ft&quot;"/>
    <numFmt numFmtId="43" formatCode="_-* #,##0.00_-;\-* #,##0.00_-;_-* &quot;-&quot;??_-;_-@_-"/>
    <numFmt numFmtId="164" formatCode="_-* #,##0_-;\-* #,##0_-;_-* &quot;-&quot;??_-;_-@_-"/>
    <numFmt numFmtId="165" formatCode="0.000"/>
    <numFmt numFmtId="167" formatCode="_-* #,##0.0000_-;\-* #,##0.0000_-;_-* &quot;-&quot;??_-;_-@_-"/>
  </numFmts>
  <fonts count="11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b/>
      <sz val="9"/>
      <color rgb="FF000000"/>
      <name val="Calibri"/>
      <family val="2"/>
      <charset val="238"/>
    </font>
    <font>
      <sz val="11"/>
      <color rgb="FF006100"/>
      <name val="Calibri"/>
      <family val="2"/>
      <charset val="238"/>
      <scheme val="minor"/>
    </font>
    <font>
      <b/>
      <sz val="11"/>
      <color rgb="FF0061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u/>
      <sz val="11"/>
      <name val="Calibri"/>
      <family val="2"/>
      <charset val="238"/>
      <scheme val="minor"/>
    </font>
    <font>
      <b/>
      <u/>
      <sz val="11"/>
      <color rgb="FF006100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theme="8" tint="0.59999389629810485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3" fillId="3" borderId="0" applyNumberFormat="0" applyBorder="0" applyAlignment="0" applyProtection="0"/>
    <xf numFmtId="0" fontId="5" fillId="7" borderId="0" applyNumberFormat="0" applyBorder="0" applyAlignment="0" applyProtection="0"/>
  </cellStyleXfs>
  <cellXfs count="114">
    <xf numFmtId="0" fontId="0" fillId="0" borderId="0" xfId="0"/>
    <xf numFmtId="0" fontId="0" fillId="4" borderId="0" xfId="0" applyFill="1" applyAlignment="1">
      <alignment horizontal="center" vertical="center" wrapText="1"/>
    </xf>
    <xf numFmtId="0" fontId="0" fillId="0" borderId="0" xfId="0" applyAlignment="1">
      <alignment horizontal="right"/>
    </xf>
    <xf numFmtId="0" fontId="0" fillId="0" borderId="0" xfId="0" applyFill="1"/>
    <xf numFmtId="164" fontId="0" fillId="0" borderId="0" xfId="1" applyNumberFormat="1" applyFont="1" applyFill="1"/>
    <xf numFmtId="0" fontId="0" fillId="6" borderId="0" xfId="0" applyFill="1"/>
    <xf numFmtId="8" fontId="4" fillId="0" borderId="1" xfId="0" applyNumberFormat="1" applyFont="1" applyBorder="1" applyAlignment="1">
      <alignment horizontal="center" vertical="center"/>
    </xf>
    <xf numFmtId="43" fontId="4" fillId="0" borderId="1" xfId="1" applyFont="1" applyBorder="1" applyAlignment="1">
      <alignment horizontal="center" vertical="center"/>
    </xf>
    <xf numFmtId="164" fontId="0" fillId="4" borderId="0" xfId="1" applyNumberFormat="1" applyFont="1" applyFill="1" applyAlignment="1">
      <alignment horizontal="center" vertical="center" wrapText="1"/>
    </xf>
    <xf numFmtId="164" fontId="0" fillId="6" borderId="0" xfId="1" applyNumberFormat="1" applyFont="1" applyFill="1"/>
    <xf numFmtId="164" fontId="0" fillId="0" borderId="0" xfId="1" applyNumberFormat="1" applyFont="1"/>
    <xf numFmtId="0" fontId="0" fillId="4" borderId="2" xfId="0" applyFill="1" applyBorder="1" applyAlignment="1">
      <alignment horizontal="center" vertical="center" wrapText="1"/>
    </xf>
    <xf numFmtId="164" fontId="0" fillId="0" borderId="0" xfId="1" applyNumberFormat="1" applyFont="1" applyFill="1" applyBorder="1"/>
    <xf numFmtId="43" fontId="0" fillId="0" borderId="0" xfId="1" applyNumberFormat="1" applyFont="1" applyFill="1" applyBorder="1"/>
    <xf numFmtId="0" fontId="0" fillId="0" borderId="0" xfId="0" applyFill="1" applyBorder="1"/>
    <xf numFmtId="0" fontId="0" fillId="6" borderId="4" xfId="0" applyFill="1" applyBorder="1" applyAlignment="1">
      <alignment horizontal="center" vertical="center" wrapText="1"/>
    </xf>
    <xf numFmtId="0" fontId="5" fillId="7" borderId="0" xfId="4"/>
    <xf numFmtId="0" fontId="5" fillId="0" borderId="0" xfId="4" applyFill="1"/>
    <xf numFmtId="164" fontId="0" fillId="0" borderId="0" xfId="0" applyNumberFormat="1" applyAlignment="1">
      <alignment horizontal="right"/>
    </xf>
    <xf numFmtId="43" fontId="0" fillId="0" borderId="0" xfId="1" applyNumberFormat="1" applyFont="1" applyFill="1"/>
    <xf numFmtId="164" fontId="7" fillId="5" borderId="0" xfId="1" applyNumberFormat="1" applyFont="1" applyFill="1"/>
    <xf numFmtId="0" fontId="7" fillId="3" borderId="0" xfId="3" applyFont="1"/>
    <xf numFmtId="0" fontId="7" fillId="3" borderId="3" xfId="3" applyFont="1" applyBorder="1"/>
    <xf numFmtId="0" fontId="7" fillId="0" borderId="0" xfId="0" applyFont="1" applyFill="1"/>
    <xf numFmtId="0" fontId="7" fillId="5" borderId="0" xfId="0" applyFont="1" applyFill="1"/>
    <xf numFmtId="0" fontId="7" fillId="5" borderId="3" xfId="0" applyFont="1" applyFill="1" applyBorder="1"/>
    <xf numFmtId="0" fontId="7" fillId="6" borderId="5" xfId="0" applyFont="1" applyFill="1" applyBorder="1"/>
    <xf numFmtId="0" fontId="7" fillId="6" borderId="5" xfId="3" applyFont="1" applyFill="1" applyBorder="1"/>
    <xf numFmtId="164" fontId="7" fillId="3" borderId="0" xfId="1" applyNumberFormat="1" applyFont="1" applyFill="1"/>
    <xf numFmtId="164" fontId="7" fillId="0" borderId="0" xfId="1" applyNumberFormat="1" applyFont="1" applyFill="1"/>
    <xf numFmtId="0" fontId="7" fillId="2" borderId="0" xfId="2" applyFont="1"/>
    <xf numFmtId="164" fontId="7" fillId="2" borderId="0" xfId="1" applyNumberFormat="1" applyFont="1" applyFill="1"/>
    <xf numFmtId="164" fontId="7" fillId="6" borderId="0" xfId="3" applyNumberFormat="1" applyFont="1" applyFill="1" applyBorder="1"/>
    <xf numFmtId="0" fontId="9" fillId="3" borderId="0" xfId="3" applyFont="1"/>
    <xf numFmtId="0" fontId="7" fillId="2" borderId="0" xfId="2" applyFont="1" applyBorder="1"/>
    <xf numFmtId="0" fontId="7" fillId="5" borderId="7" xfId="0" applyFont="1" applyFill="1" applyBorder="1"/>
    <xf numFmtId="0" fontId="5" fillId="0" borderId="0" xfId="4" applyFill="1" applyAlignment="1">
      <alignment horizontal="right"/>
    </xf>
    <xf numFmtId="165" fontId="7" fillId="8" borderId="0" xfId="4" applyNumberFormat="1" applyFont="1" applyFill="1"/>
    <xf numFmtId="164" fontId="7" fillId="8" borderId="0" xfId="4" applyNumberFormat="1" applyFont="1" applyFill="1"/>
    <xf numFmtId="0" fontId="7" fillId="8" borderId="0" xfId="4" applyFont="1" applyFill="1"/>
    <xf numFmtId="0" fontId="7" fillId="8" borderId="0" xfId="4" applyFont="1" applyFill="1" applyAlignment="1">
      <alignment horizontal="right"/>
    </xf>
    <xf numFmtId="0" fontId="7" fillId="8" borderId="0" xfId="4" applyFont="1" applyFill="1" applyAlignment="1">
      <alignment horizontal="center" vertical="center" wrapText="1"/>
    </xf>
    <xf numFmtId="165" fontId="7" fillId="8" borderId="7" xfId="4" applyNumberFormat="1" applyFont="1" applyFill="1" applyBorder="1"/>
    <xf numFmtId="164" fontId="7" fillId="8" borderId="7" xfId="4" applyNumberFormat="1" applyFont="1" applyFill="1" applyBorder="1"/>
    <xf numFmtId="0" fontId="7" fillId="8" borderId="7" xfId="4" applyFont="1" applyFill="1" applyBorder="1"/>
    <xf numFmtId="0" fontId="7" fillId="8" borderId="7" xfId="4" applyFont="1" applyFill="1" applyBorder="1" applyAlignment="1">
      <alignment horizontal="right"/>
    </xf>
    <xf numFmtId="2" fontId="7" fillId="6" borderId="0" xfId="0" applyNumberFormat="1" applyFont="1" applyFill="1" applyBorder="1"/>
    <xf numFmtId="0" fontId="7" fillId="6" borderId="0" xfId="2" applyFont="1" applyFill="1" applyBorder="1"/>
    <xf numFmtId="2" fontId="7" fillId="6" borderId="0" xfId="2" applyNumberFormat="1" applyFont="1" applyFill="1" applyBorder="1"/>
    <xf numFmtId="164" fontId="7" fillId="5" borderId="0" xfId="1" applyNumberFormat="1" applyFont="1" applyFill="1" applyBorder="1"/>
    <xf numFmtId="164" fontId="6" fillId="7" borderId="0" xfId="4" applyNumberFormat="1" applyFont="1" applyBorder="1"/>
    <xf numFmtId="0" fontId="0" fillId="0" borderId="0" xfId="0" applyFill="1" applyBorder="1" applyAlignment="1">
      <alignment horizontal="center"/>
    </xf>
    <xf numFmtId="0" fontId="0" fillId="0" borderId="0" xfId="0" applyAlignment="1">
      <alignment horizontal="center"/>
    </xf>
    <xf numFmtId="164" fontId="7" fillId="3" borderId="0" xfId="1" applyNumberFormat="1" applyFont="1" applyFill="1" applyAlignment="1">
      <alignment horizontal="center"/>
    </xf>
    <xf numFmtId="164" fontId="7" fillId="0" borderId="0" xfId="1" applyNumberFormat="1" applyFont="1" applyFill="1" applyAlignment="1">
      <alignment horizontal="center"/>
    </xf>
    <xf numFmtId="164" fontId="7" fillId="5" borderId="0" xfId="1" applyNumberFormat="1" applyFont="1" applyFill="1" applyAlignment="1">
      <alignment horizontal="center"/>
    </xf>
    <xf numFmtId="164" fontId="7" fillId="5" borderId="0" xfId="1" applyNumberFormat="1" applyFont="1" applyFill="1" applyBorder="1" applyAlignment="1">
      <alignment horizontal="center"/>
    </xf>
    <xf numFmtId="164" fontId="7" fillId="2" borderId="0" xfId="1" applyNumberFormat="1" applyFont="1" applyFill="1" applyAlignment="1">
      <alignment horizontal="center"/>
    </xf>
    <xf numFmtId="164" fontId="0" fillId="6" borderId="0" xfId="1" applyNumberFormat="1" applyFont="1" applyFill="1" applyBorder="1" applyAlignment="1">
      <alignment horizontal="center" vertical="center" wrapText="1"/>
    </xf>
    <xf numFmtId="2" fontId="0" fillId="6" borderId="0" xfId="0" applyNumberFormat="1" applyFill="1" applyBorder="1" applyAlignment="1">
      <alignment horizontal="center" vertical="center" wrapText="1"/>
    </xf>
    <xf numFmtId="0" fontId="7" fillId="0" borderId="0" xfId="0" applyFont="1" applyFill="1" applyBorder="1"/>
    <xf numFmtId="0" fontId="7" fillId="6" borderId="0" xfId="3" applyFont="1" applyFill="1" applyBorder="1"/>
    <xf numFmtId="164" fontId="8" fillId="8" borderId="0" xfId="4" applyNumberFormat="1" applyFont="1" applyFill="1"/>
    <xf numFmtId="0" fontId="8" fillId="8" borderId="0" xfId="4" applyFont="1" applyFill="1"/>
    <xf numFmtId="0" fontId="8" fillId="8" borderId="0" xfId="4" applyFont="1" applyFill="1" applyAlignment="1">
      <alignment horizontal="right"/>
    </xf>
    <xf numFmtId="0" fontId="8" fillId="5" borderId="0" xfId="0" applyFont="1" applyFill="1"/>
    <xf numFmtId="0" fontId="5" fillId="7" borderId="0" xfId="4" applyFont="1"/>
    <xf numFmtId="0" fontId="5" fillId="7" borderId="3" xfId="4" applyFont="1" applyBorder="1"/>
    <xf numFmtId="0" fontId="5" fillId="7" borderId="5" xfId="4" applyFont="1" applyBorder="1"/>
    <xf numFmtId="2" fontId="5" fillId="7" borderId="0" xfId="4" applyNumberFormat="1" applyFont="1" applyBorder="1"/>
    <xf numFmtId="164" fontId="5" fillId="7" borderId="0" xfId="4" applyNumberFormat="1" applyFont="1"/>
    <xf numFmtId="0" fontId="8" fillId="3" borderId="0" xfId="3" applyFont="1"/>
    <xf numFmtId="0" fontId="8" fillId="3" borderId="3" xfId="3" applyFont="1" applyBorder="1"/>
    <xf numFmtId="0" fontId="8" fillId="6" borderId="5" xfId="3" applyFont="1" applyFill="1" applyBorder="1"/>
    <xf numFmtId="2" fontId="8" fillId="6" borderId="0" xfId="0" applyNumberFormat="1" applyFont="1" applyFill="1" applyBorder="1"/>
    <xf numFmtId="164" fontId="8" fillId="3" borderId="0" xfId="1" applyNumberFormat="1" applyFont="1" applyFill="1"/>
    <xf numFmtId="164" fontId="8" fillId="3" borderId="0" xfId="1" applyNumberFormat="1" applyFont="1" applyFill="1" applyAlignment="1">
      <alignment horizontal="center"/>
    </xf>
    <xf numFmtId="165" fontId="8" fillId="8" borderId="0" xfId="4" applyNumberFormat="1" applyFont="1" applyFill="1"/>
    <xf numFmtId="0" fontId="5" fillId="7" borderId="0" xfId="4" applyFont="1" applyAlignment="1">
      <alignment horizontal="center"/>
    </xf>
    <xf numFmtId="0" fontId="5" fillId="7" borderId="7" xfId="4" applyFont="1" applyBorder="1"/>
    <xf numFmtId="0" fontId="5" fillId="7" borderId="8" xfId="4" applyFont="1" applyBorder="1"/>
    <xf numFmtId="0" fontId="5" fillId="7" borderId="9" xfId="4" applyFont="1" applyBorder="1"/>
    <xf numFmtId="164" fontId="5" fillId="7" borderId="7" xfId="4" applyNumberFormat="1" applyFont="1" applyBorder="1"/>
    <xf numFmtId="2" fontId="5" fillId="7" borderId="7" xfId="4" applyNumberFormat="1" applyFont="1" applyBorder="1"/>
    <xf numFmtId="0" fontId="5" fillId="7" borderId="7" xfId="4" applyFont="1" applyBorder="1" applyAlignment="1">
      <alignment horizontal="center"/>
    </xf>
    <xf numFmtId="0" fontId="5" fillId="0" borderId="0" xfId="4" applyFill="1" applyBorder="1" applyAlignment="1">
      <alignment horizontal="center"/>
    </xf>
    <xf numFmtId="0" fontId="0" fillId="5" borderId="0" xfId="0" applyFill="1"/>
    <xf numFmtId="167" fontId="0" fillId="0" borderId="0" xfId="1" applyNumberFormat="1" applyFont="1" applyFill="1" applyBorder="1"/>
    <xf numFmtId="167" fontId="0" fillId="0" borderId="0" xfId="1" applyNumberFormat="1" applyFont="1" applyFill="1"/>
    <xf numFmtId="167" fontId="0" fillId="0" borderId="0" xfId="1" applyNumberFormat="1" applyFont="1"/>
    <xf numFmtId="167" fontId="0" fillId="6" borderId="6" xfId="1" applyNumberFormat="1" applyFont="1" applyFill="1" applyBorder="1" applyAlignment="1">
      <alignment horizontal="center" vertical="center" wrapText="1"/>
    </xf>
    <xf numFmtId="167" fontId="5" fillId="7" borderId="0" xfId="4" applyNumberFormat="1" applyFont="1" applyBorder="1"/>
    <xf numFmtId="167" fontId="5" fillId="7" borderId="7" xfId="4" applyNumberFormat="1" applyFont="1" applyBorder="1"/>
    <xf numFmtId="167" fontId="8" fillId="6" borderId="0" xfId="1" applyNumberFormat="1" applyFont="1" applyFill="1" applyBorder="1"/>
    <xf numFmtId="167" fontId="7" fillId="6" borderId="0" xfId="1" applyNumberFormat="1" applyFont="1" applyFill="1" applyBorder="1"/>
    <xf numFmtId="167" fontId="0" fillId="4" borderId="0" xfId="0" applyNumberFormat="1" applyFill="1" applyAlignment="1">
      <alignment horizontal="center" vertical="center" wrapText="1"/>
    </xf>
    <xf numFmtId="167" fontId="0" fillId="0" borderId="0" xfId="0" applyNumberFormat="1"/>
    <xf numFmtId="167" fontId="0" fillId="5" borderId="0" xfId="0" applyNumberFormat="1" applyFill="1"/>
    <xf numFmtId="167" fontId="0" fillId="6" borderId="0" xfId="1" applyNumberFormat="1" applyFont="1" applyFill="1"/>
    <xf numFmtId="167" fontId="6" fillId="7" borderId="10" xfId="4" applyNumberFormat="1" applyFont="1" applyBorder="1"/>
    <xf numFmtId="0" fontId="10" fillId="7" borderId="0" xfId="4" applyFont="1"/>
    <xf numFmtId="0" fontId="10" fillId="7" borderId="3" xfId="4" applyFont="1" applyBorder="1"/>
    <xf numFmtId="0" fontId="10" fillId="7" borderId="5" xfId="4" applyFont="1" applyBorder="1"/>
    <xf numFmtId="167" fontId="10" fillId="7" borderId="0" xfId="4" applyNumberFormat="1" applyFont="1" applyBorder="1"/>
    <xf numFmtId="164" fontId="10" fillId="7" borderId="0" xfId="4" applyNumberFormat="1" applyFont="1" applyBorder="1"/>
    <xf numFmtId="2" fontId="10" fillId="7" borderId="0" xfId="4" applyNumberFormat="1" applyFont="1" applyBorder="1"/>
    <xf numFmtId="164" fontId="10" fillId="7" borderId="0" xfId="4" applyNumberFormat="1" applyFont="1"/>
    <xf numFmtId="0" fontId="10" fillId="7" borderId="0" xfId="4" applyFont="1" applyAlignment="1">
      <alignment horizontal="center"/>
    </xf>
    <xf numFmtId="165" fontId="9" fillId="8" borderId="0" xfId="4" applyNumberFormat="1" applyFont="1" applyFill="1"/>
    <xf numFmtId="164" fontId="9" fillId="8" borderId="0" xfId="4" applyNumberFormat="1" applyFont="1" applyFill="1"/>
    <xf numFmtId="0" fontId="9" fillId="8" borderId="0" xfId="4" applyFont="1" applyFill="1"/>
    <xf numFmtId="0" fontId="9" fillId="8" borderId="0" xfId="4" applyFont="1" applyFill="1" applyAlignment="1">
      <alignment horizontal="right"/>
    </xf>
    <xf numFmtId="0" fontId="9" fillId="5" borderId="0" xfId="0" applyFont="1" applyFill="1"/>
    <xf numFmtId="164" fontId="6" fillId="7" borderId="7" xfId="4" applyNumberFormat="1" applyFont="1" applyBorder="1"/>
  </cellXfs>
  <cellStyles count="5">
    <cellStyle name="Ezres" xfId="1" builtinId="3"/>
    <cellStyle name="Jó" xfId="4" builtinId="26"/>
    <cellStyle name="Normál" xfId="0" builtinId="0"/>
    <cellStyle name="Rossz" xfId="2" builtinId="27"/>
    <cellStyle name="Semleges" xfId="3" builtinId="28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E1E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107"/>
  <sheetViews>
    <sheetView tabSelected="1" workbookViewId="0">
      <pane xSplit="6" ySplit="8" topLeftCell="G9" activePane="bottomRight" state="frozen"/>
      <selection pane="topRight" activeCell="H1" sqref="H1"/>
      <selection pane="bottomLeft" activeCell="A2" sqref="A2"/>
      <selection pane="bottomRight" activeCell="R40" sqref="R40"/>
    </sheetView>
  </sheetViews>
  <sheetFormatPr defaultRowHeight="14.4" x14ac:dyDescent="0.3"/>
  <cols>
    <col min="1" max="1" width="10" bestFit="1" customWidth="1"/>
    <col min="2" max="2" width="5.6640625" customWidth="1"/>
    <col min="3" max="3" width="6.88671875" customWidth="1"/>
    <col min="4" max="4" width="66.5546875" customWidth="1"/>
    <col min="5" max="5" width="16.5546875" customWidth="1"/>
    <col min="6" max="6" width="15.33203125" customWidth="1"/>
    <col min="7" max="7" width="11.88671875" customWidth="1"/>
    <col min="8" max="8" width="11.5546875" style="5" customWidth="1"/>
    <col min="9" max="9" width="14.5546875" style="98" customWidth="1"/>
    <col min="10" max="10" width="16.33203125" style="9" customWidth="1"/>
    <col min="11" max="11" width="13.88671875" style="5" customWidth="1"/>
    <col min="12" max="12" width="12.88671875" style="10" customWidth="1"/>
    <col min="13" max="13" width="19" style="10" customWidth="1"/>
    <col min="14" max="14" width="11.109375" style="52" customWidth="1"/>
    <col min="15" max="15" width="8.5546875" bestFit="1" customWidth="1"/>
    <col min="16" max="16" width="13.33203125" style="17" customWidth="1"/>
    <col min="17" max="17" width="12.6640625" style="17" customWidth="1"/>
    <col min="18" max="18" width="16.88671875" style="17" customWidth="1"/>
    <col min="19" max="19" width="12.88671875" style="36" customWidth="1"/>
    <col min="20" max="20" width="55.44140625" bestFit="1" customWidth="1"/>
  </cols>
  <sheetData>
    <row r="1" spans="1:23" ht="15" thickBot="1" x14ac:dyDescent="0.35">
      <c r="G1" s="14"/>
      <c r="H1" s="14"/>
      <c r="I1" s="87"/>
      <c r="J1" s="12"/>
      <c r="K1" s="14"/>
      <c r="L1" s="12"/>
      <c r="M1" s="12"/>
      <c r="N1" s="51"/>
    </row>
    <row r="2" spans="1:23" x14ac:dyDescent="0.3">
      <c r="D2" s="7" t="s">
        <v>138</v>
      </c>
      <c r="E2" s="6" t="s">
        <v>139</v>
      </c>
      <c r="F2" s="2"/>
      <c r="G2" s="14"/>
      <c r="H2" s="12"/>
      <c r="I2" s="88"/>
      <c r="J2" s="3"/>
      <c r="K2" s="4"/>
      <c r="L2" s="13"/>
      <c r="M2" s="12"/>
      <c r="N2" s="51"/>
    </row>
    <row r="3" spans="1:23" x14ac:dyDescent="0.3">
      <c r="D3" s="99">
        <f>I9</f>
        <v>5882.4065103662078</v>
      </c>
      <c r="E3" s="99">
        <f>I23</f>
        <v>5963.9604727765936</v>
      </c>
      <c r="F3" s="2"/>
      <c r="G3" s="14"/>
      <c r="H3" s="12"/>
      <c r="I3" s="88"/>
      <c r="J3" s="4"/>
      <c r="K3" s="19"/>
      <c r="L3" s="13"/>
      <c r="M3" s="12"/>
      <c r="N3" s="51"/>
    </row>
    <row r="4" spans="1:23" x14ac:dyDescent="0.3">
      <c r="F4" s="18"/>
      <c r="G4" s="14"/>
      <c r="H4" s="12"/>
      <c r="I4" s="88"/>
      <c r="J4" s="4"/>
      <c r="K4" s="19"/>
      <c r="L4" s="13"/>
      <c r="M4" s="13"/>
      <c r="N4" s="51"/>
    </row>
    <row r="5" spans="1:23" x14ac:dyDescent="0.3">
      <c r="F5" s="2"/>
      <c r="G5" s="14"/>
      <c r="H5" s="12"/>
      <c r="I5" s="88"/>
      <c r="J5" s="4"/>
      <c r="K5" s="19"/>
      <c r="L5" s="12"/>
      <c r="M5" s="12"/>
      <c r="N5" s="51"/>
    </row>
    <row r="6" spans="1:23" x14ac:dyDescent="0.3">
      <c r="F6" s="18"/>
      <c r="G6" s="14"/>
      <c r="H6" s="12"/>
      <c r="I6" s="88"/>
      <c r="J6" s="4"/>
      <c r="K6" s="19"/>
      <c r="L6" s="12"/>
      <c r="M6" s="12"/>
      <c r="N6" s="51"/>
      <c r="P6" s="85"/>
      <c r="Q6" s="85"/>
      <c r="R6" s="85"/>
      <c r="S6" s="85"/>
    </row>
    <row r="7" spans="1:23" x14ac:dyDescent="0.3">
      <c r="F7" s="2"/>
      <c r="H7" s="10"/>
      <c r="I7" s="89"/>
      <c r="J7" s="10"/>
      <c r="K7" s="10"/>
      <c r="P7" s="85"/>
      <c r="Q7" s="85"/>
      <c r="R7" s="85"/>
      <c r="S7" s="85"/>
    </row>
    <row r="8" spans="1:23" s="1" customFormat="1" ht="80.25" customHeight="1" x14ac:dyDescent="0.3">
      <c r="A8" s="1" t="s">
        <v>148</v>
      </c>
      <c r="B8" s="1" t="s">
        <v>35</v>
      </c>
      <c r="C8" s="1" t="s">
        <v>36</v>
      </c>
      <c r="D8" s="1" t="s">
        <v>37</v>
      </c>
      <c r="E8" s="1" t="s">
        <v>38</v>
      </c>
      <c r="F8" s="1" t="s">
        <v>39</v>
      </c>
      <c r="G8" s="11" t="s">
        <v>137</v>
      </c>
      <c r="H8" s="15" t="s">
        <v>140</v>
      </c>
      <c r="I8" s="90" t="s">
        <v>147</v>
      </c>
      <c r="J8" s="58" t="s">
        <v>146</v>
      </c>
      <c r="K8" s="59" t="s">
        <v>141</v>
      </c>
      <c r="L8" s="8" t="s">
        <v>40</v>
      </c>
      <c r="M8" s="8" t="s">
        <v>41</v>
      </c>
      <c r="N8" s="1" t="s">
        <v>42</v>
      </c>
      <c r="O8" s="1" t="s">
        <v>43</v>
      </c>
      <c r="P8" s="41" t="s">
        <v>142</v>
      </c>
      <c r="Q8" s="41" t="s">
        <v>44</v>
      </c>
      <c r="R8" s="41" t="s">
        <v>45</v>
      </c>
      <c r="S8" s="41" t="s">
        <v>145</v>
      </c>
      <c r="T8" s="1" t="s">
        <v>46</v>
      </c>
    </row>
    <row r="9" spans="1:23" s="112" customFormat="1" ht="16.5" customHeight="1" x14ac:dyDescent="0.3">
      <c r="A9" s="100">
        <v>210900131</v>
      </c>
      <c r="B9" s="100" t="s">
        <v>120</v>
      </c>
      <c r="C9" s="100"/>
      <c r="D9" s="100" t="s">
        <v>116</v>
      </c>
      <c r="E9" s="100" t="s">
        <v>121</v>
      </c>
      <c r="F9" s="100" t="s">
        <v>50</v>
      </c>
      <c r="G9" s="101">
        <v>160</v>
      </c>
      <c r="H9" s="102">
        <v>3.1</v>
      </c>
      <c r="I9" s="103">
        <f t="shared" ref="I9:I14" si="0">M9/K9</f>
        <v>5882.4065103662078</v>
      </c>
      <c r="J9" s="104">
        <f>IF((M9-((($Q$9/$K$9*1.2)*K9)+3500)&gt;0),(M9-((($Q$9/$K$9*1.2)*K9)+3500)),0)</f>
        <v>0</v>
      </c>
      <c r="K9" s="105">
        <v>51.61</v>
      </c>
      <c r="L9" s="106">
        <v>276000</v>
      </c>
      <c r="M9" s="106">
        <v>303591</v>
      </c>
      <c r="N9" s="107" t="s">
        <v>200</v>
      </c>
      <c r="O9" s="100">
        <v>100</v>
      </c>
      <c r="P9" s="108">
        <f>I9/$D$3</f>
        <v>1</v>
      </c>
      <c r="Q9" s="109">
        <f>M9-R9</f>
        <v>303291</v>
      </c>
      <c r="R9" s="110">
        <v>300</v>
      </c>
      <c r="S9" s="111" t="s">
        <v>143</v>
      </c>
      <c r="T9" s="100" t="s">
        <v>100</v>
      </c>
      <c r="U9" s="100"/>
      <c r="V9" s="100"/>
      <c r="W9" s="100"/>
    </row>
    <row r="10" spans="1:23" s="24" customFormat="1" ht="16.5" customHeight="1" x14ac:dyDescent="0.3">
      <c r="A10" s="66">
        <v>210900115</v>
      </c>
      <c r="B10" s="66" t="s">
        <v>118</v>
      </c>
      <c r="C10" s="66"/>
      <c r="D10" s="66" t="s">
        <v>116</v>
      </c>
      <c r="E10" s="66" t="s">
        <v>119</v>
      </c>
      <c r="F10" s="66" t="s">
        <v>50</v>
      </c>
      <c r="G10" s="67">
        <v>80</v>
      </c>
      <c r="H10" s="68">
        <v>3.1</v>
      </c>
      <c r="I10" s="91">
        <f t="shared" si="0"/>
        <v>5901.3948082138713</v>
      </c>
      <c r="J10" s="50">
        <f>IF((M10-((($Q$9/$K$9*1.2)*K10)+3500)&gt;0),(M10-((($Q$9/$K$9*1.2)*K10)+3500)),0)</f>
        <v>0</v>
      </c>
      <c r="K10" s="69">
        <v>25.81</v>
      </c>
      <c r="L10" s="70">
        <v>138000</v>
      </c>
      <c r="M10" s="70">
        <v>152315</v>
      </c>
      <c r="N10" s="78" t="s">
        <v>200</v>
      </c>
      <c r="O10" s="66">
        <v>100</v>
      </c>
      <c r="P10" s="37">
        <f>I10/$D$3</f>
        <v>1.003227981237645</v>
      </c>
      <c r="Q10" s="38">
        <f>M10-R10</f>
        <v>151715</v>
      </c>
      <c r="R10" s="39">
        <v>600</v>
      </c>
      <c r="S10" s="40" t="s">
        <v>143</v>
      </c>
      <c r="T10" s="66" t="s">
        <v>100</v>
      </c>
      <c r="U10" s="66"/>
      <c r="V10" s="66"/>
      <c r="W10" s="66"/>
    </row>
    <row r="11" spans="1:23" s="24" customFormat="1" ht="16.5" customHeight="1" x14ac:dyDescent="0.3">
      <c r="A11" s="66">
        <v>210931239</v>
      </c>
      <c r="B11" s="66" t="s">
        <v>168</v>
      </c>
      <c r="C11" s="66"/>
      <c r="D11" s="66" t="s">
        <v>167</v>
      </c>
      <c r="E11" s="66" t="s">
        <v>166</v>
      </c>
      <c r="F11" s="66" t="s">
        <v>50</v>
      </c>
      <c r="G11" s="67">
        <v>80</v>
      </c>
      <c r="H11" s="68">
        <v>3.1</v>
      </c>
      <c r="I11" s="91">
        <f t="shared" si="0"/>
        <v>5901.3948082138713</v>
      </c>
      <c r="J11" s="104">
        <f>IF((M11-((($Q$9/$K$9*1.2)*K11)+3500)&gt;0),(M11-((($Q$9/$K$9*1.2)*K11)+3500)),0)</f>
        <v>0</v>
      </c>
      <c r="K11" s="69">
        <v>25.81</v>
      </c>
      <c r="L11" s="70">
        <v>138000</v>
      </c>
      <c r="M11" s="70">
        <v>152315</v>
      </c>
      <c r="N11" s="78" t="s">
        <v>200</v>
      </c>
      <c r="O11" s="66">
        <v>100</v>
      </c>
      <c r="P11" s="37">
        <f>I11/$D$3</f>
        <v>1.003227981237645</v>
      </c>
      <c r="Q11" s="38">
        <f>M11-R11</f>
        <v>151715</v>
      </c>
      <c r="R11" s="39">
        <v>600</v>
      </c>
      <c r="S11" s="40" t="s">
        <v>143</v>
      </c>
      <c r="T11" s="66" t="s">
        <v>100</v>
      </c>
      <c r="U11" s="66"/>
      <c r="V11" s="66"/>
      <c r="W11" s="66"/>
    </row>
    <row r="12" spans="1:23" s="24" customFormat="1" ht="16.5" customHeight="1" x14ac:dyDescent="0.3">
      <c r="A12" s="66">
        <v>210931247</v>
      </c>
      <c r="B12" s="66" t="s">
        <v>165</v>
      </c>
      <c r="C12" s="66"/>
      <c r="D12" s="66" t="s">
        <v>164</v>
      </c>
      <c r="E12" s="66" t="s">
        <v>163</v>
      </c>
      <c r="F12" s="66" t="s">
        <v>50</v>
      </c>
      <c r="G12" s="67">
        <v>80</v>
      </c>
      <c r="H12" s="68">
        <v>3.1</v>
      </c>
      <c r="I12" s="91">
        <f t="shared" si="0"/>
        <v>5901.3948082138713</v>
      </c>
      <c r="J12" s="50">
        <f t="shared" ref="J12:J22" si="1">IF((M12-((($Q$9/$K$9*1.2)*K12)+3500)&gt;0),(M12-((($Q$9/$K$9*1.2)*K12)+3500)),0)</f>
        <v>0</v>
      </c>
      <c r="K12" s="69">
        <v>25.81</v>
      </c>
      <c r="L12" s="70">
        <v>138000</v>
      </c>
      <c r="M12" s="70">
        <v>152315</v>
      </c>
      <c r="N12" s="78" t="s">
        <v>200</v>
      </c>
      <c r="O12" s="66">
        <v>100</v>
      </c>
      <c r="P12" s="37">
        <f>I12/$D$3</f>
        <v>1.003227981237645</v>
      </c>
      <c r="Q12" s="38">
        <f>M12-R12</f>
        <v>151715</v>
      </c>
      <c r="R12" s="39">
        <v>600</v>
      </c>
      <c r="S12" s="40" t="s">
        <v>143</v>
      </c>
      <c r="T12" s="66" t="s">
        <v>100</v>
      </c>
      <c r="U12" s="66"/>
      <c r="V12" s="66"/>
      <c r="W12" s="66"/>
    </row>
    <row r="13" spans="1:23" s="24" customFormat="1" ht="16.5" customHeight="1" x14ac:dyDescent="0.3">
      <c r="A13" s="66">
        <v>210921608</v>
      </c>
      <c r="B13" s="66" t="s">
        <v>201</v>
      </c>
      <c r="C13" s="66"/>
      <c r="D13" s="66" t="s">
        <v>202</v>
      </c>
      <c r="E13" s="66" t="s">
        <v>119</v>
      </c>
      <c r="F13" s="66" t="s">
        <v>50</v>
      </c>
      <c r="G13" s="67">
        <v>80</v>
      </c>
      <c r="H13" s="68">
        <v>3.1</v>
      </c>
      <c r="I13" s="91">
        <f t="shared" si="0"/>
        <v>5914.1418055017439</v>
      </c>
      <c r="J13" s="50">
        <f t="shared" si="1"/>
        <v>0</v>
      </c>
      <c r="K13" s="69">
        <v>25.81</v>
      </c>
      <c r="L13" s="70">
        <v>138300</v>
      </c>
      <c r="M13" s="70">
        <v>152644</v>
      </c>
      <c r="N13" s="78" t="s">
        <v>200</v>
      </c>
      <c r="O13" s="66">
        <v>100</v>
      </c>
      <c r="P13" s="37">
        <f>I13/$D$3</f>
        <v>1.0053949510425046</v>
      </c>
      <c r="Q13" s="38">
        <v>152344</v>
      </c>
      <c r="R13" s="39">
        <v>600</v>
      </c>
      <c r="S13" s="40" t="s">
        <v>143</v>
      </c>
      <c r="T13" s="66" t="s">
        <v>203</v>
      </c>
      <c r="U13" s="66"/>
      <c r="V13" s="66"/>
      <c r="W13" s="66"/>
    </row>
    <row r="14" spans="1:23" s="24" customFormat="1" ht="16.5" customHeight="1" x14ac:dyDescent="0.3">
      <c r="A14" s="66">
        <v>210807919</v>
      </c>
      <c r="B14" s="66" t="s">
        <v>47</v>
      </c>
      <c r="C14" s="66"/>
      <c r="D14" s="66" t="s">
        <v>48</v>
      </c>
      <c r="E14" s="66" t="s">
        <v>49</v>
      </c>
      <c r="F14" s="66" t="s">
        <v>50</v>
      </c>
      <c r="G14" s="67">
        <v>80</v>
      </c>
      <c r="H14" s="68">
        <v>3.1</v>
      </c>
      <c r="I14" s="91">
        <f t="shared" si="0"/>
        <v>5916.117783804727</v>
      </c>
      <c r="J14" s="50">
        <f t="shared" si="1"/>
        <v>0</v>
      </c>
      <c r="K14" s="69">
        <v>25.81</v>
      </c>
      <c r="L14" s="70">
        <v>138347</v>
      </c>
      <c r="M14" s="70">
        <v>152695</v>
      </c>
      <c r="N14" s="78" t="s">
        <v>200</v>
      </c>
      <c r="O14" s="66">
        <v>100</v>
      </c>
      <c r="P14" s="37">
        <f>I14/$D$3</f>
        <v>1.0057308642949296</v>
      </c>
      <c r="Q14" s="38">
        <f>M14-R14</f>
        <v>152095</v>
      </c>
      <c r="R14" s="39">
        <v>600</v>
      </c>
      <c r="S14" s="40" t="s">
        <v>143</v>
      </c>
      <c r="T14" s="66" t="s">
        <v>51</v>
      </c>
      <c r="U14" s="66"/>
      <c r="V14" s="66"/>
      <c r="W14" s="66"/>
    </row>
    <row r="15" spans="1:23" s="24" customFormat="1" x14ac:dyDescent="0.3">
      <c r="A15" s="66">
        <v>210844204</v>
      </c>
      <c r="B15" s="66" t="s">
        <v>82</v>
      </c>
      <c r="C15" s="66"/>
      <c r="D15" s="66" t="s">
        <v>83</v>
      </c>
      <c r="E15" s="66" t="s">
        <v>84</v>
      </c>
      <c r="F15" s="66" t="s">
        <v>50</v>
      </c>
      <c r="G15" s="67">
        <v>80</v>
      </c>
      <c r="H15" s="68">
        <v>3.1</v>
      </c>
      <c r="I15" s="91">
        <v>5916.12</v>
      </c>
      <c r="J15" s="50">
        <f t="shared" si="1"/>
        <v>0</v>
      </c>
      <c r="K15" s="69">
        <v>25.81</v>
      </c>
      <c r="L15" s="70">
        <v>138347</v>
      </c>
      <c r="M15" s="70">
        <v>152695</v>
      </c>
      <c r="N15" s="78" t="s">
        <v>200</v>
      </c>
      <c r="O15" s="66">
        <v>100</v>
      </c>
      <c r="P15" s="37">
        <f>I15/$D$3</f>
        <v>1.005731241044695</v>
      </c>
      <c r="Q15" s="38">
        <f>M15-R15</f>
        <v>152095</v>
      </c>
      <c r="R15" s="39">
        <v>600</v>
      </c>
      <c r="S15" s="40" t="s">
        <v>143</v>
      </c>
      <c r="T15" s="66" t="s">
        <v>30</v>
      </c>
      <c r="U15" s="66"/>
      <c r="V15" s="66"/>
      <c r="W15" s="66"/>
    </row>
    <row r="16" spans="1:23" s="24" customFormat="1" ht="16.5" customHeight="1" x14ac:dyDescent="0.3">
      <c r="A16" s="66">
        <v>210949347</v>
      </c>
      <c r="B16" s="66" t="s">
        <v>209</v>
      </c>
      <c r="C16" s="66"/>
      <c r="D16" s="66" t="s">
        <v>86</v>
      </c>
      <c r="E16" s="66" t="s">
        <v>210</v>
      </c>
      <c r="F16" s="66" t="s">
        <v>50</v>
      </c>
      <c r="G16" s="67">
        <v>80</v>
      </c>
      <c r="H16" s="68">
        <v>3.1</v>
      </c>
      <c r="I16" s="91">
        <v>5916.12</v>
      </c>
      <c r="J16" s="50">
        <f t="shared" si="1"/>
        <v>0</v>
      </c>
      <c r="K16" s="69">
        <v>25.81</v>
      </c>
      <c r="L16" s="70">
        <v>138347</v>
      </c>
      <c r="M16" s="70">
        <v>152695</v>
      </c>
      <c r="N16" s="78" t="s">
        <v>200</v>
      </c>
      <c r="O16" s="66">
        <v>100</v>
      </c>
      <c r="P16" s="37">
        <f>I16/$D$3</f>
        <v>1.005731241044695</v>
      </c>
      <c r="Q16" s="38">
        <f>M16-R16</f>
        <v>152095</v>
      </c>
      <c r="R16" s="39">
        <v>600</v>
      </c>
      <c r="S16" s="40" t="s">
        <v>143</v>
      </c>
      <c r="T16" s="66" t="s">
        <v>30</v>
      </c>
      <c r="U16" s="66"/>
      <c r="V16" s="66"/>
      <c r="W16" s="66"/>
    </row>
    <row r="17" spans="1:23" s="24" customFormat="1" ht="16.5" customHeight="1" x14ac:dyDescent="0.3">
      <c r="A17" s="66">
        <v>210844212</v>
      </c>
      <c r="B17" s="66" t="s">
        <v>85</v>
      </c>
      <c r="C17" s="66"/>
      <c r="D17" s="66" t="s">
        <v>86</v>
      </c>
      <c r="E17" s="66" t="s">
        <v>49</v>
      </c>
      <c r="F17" s="66" t="s">
        <v>50</v>
      </c>
      <c r="G17" s="67">
        <v>80</v>
      </c>
      <c r="H17" s="68">
        <v>3.1</v>
      </c>
      <c r="I17" s="91">
        <v>5916.12</v>
      </c>
      <c r="J17" s="50">
        <f t="shared" si="1"/>
        <v>0</v>
      </c>
      <c r="K17" s="69">
        <v>25.81</v>
      </c>
      <c r="L17" s="70">
        <v>138347</v>
      </c>
      <c r="M17" s="70">
        <v>152695</v>
      </c>
      <c r="N17" s="78" t="s">
        <v>200</v>
      </c>
      <c r="O17" s="66">
        <v>100</v>
      </c>
      <c r="P17" s="37">
        <f>I17/$D$3</f>
        <v>1.005731241044695</v>
      </c>
      <c r="Q17" s="38">
        <f>M17-R17</f>
        <v>152095</v>
      </c>
      <c r="R17" s="39">
        <v>600</v>
      </c>
      <c r="S17" s="40" t="s">
        <v>143</v>
      </c>
      <c r="T17" s="66" t="s">
        <v>30</v>
      </c>
      <c r="U17" s="66"/>
      <c r="V17" s="66"/>
      <c r="W17" s="66"/>
    </row>
    <row r="18" spans="1:23" s="24" customFormat="1" ht="16.5" customHeight="1" x14ac:dyDescent="0.3">
      <c r="A18" s="66">
        <v>210949397</v>
      </c>
      <c r="B18" s="66" t="s">
        <v>211</v>
      </c>
      <c r="C18" s="66"/>
      <c r="D18" s="66" t="s">
        <v>212</v>
      </c>
      <c r="E18" s="66" t="s">
        <v>213</v>
      </c>
      <c r="F18" s="66" t="s">
        <v>50</v>
      </c>
      <c r="G18" s="67">
        <v>80</v>
      </c>
      <c r="H18" s="68">
        <v>3.1</v>
      </c>
      <c r="I18" s="91">
        <v>5916.12</v>
      </c>
      <c r="J18" s="50">
        <f t="shared" si="1"/>
        <v>0</v>
      </c>
      <c r="K18" s="69">
        <v>25.81</v>
      </c>
      <c r="L18" s="70">
        <v>138347</v>
      </c>
      <c r="M18" s="70">
        <v>152695</v>
      </c>
      <c r="N18" s="78" t="s">
        <v>200</v>
      </c>
      <c r="O18" s="66">
        <v>100</v>
      </c>
      <c r="P18" s="37">
        <f>I18/$D$3</f>
        <v>1.005731241044695</v>
      </c>
      <c r="Q18" s="38">
        <f>M18-R18</f>
        <v>152095</v>
      </c>
      <c r="R18" s="39">
        <v>600</v>
      </c>
      <c r="S18" s="40" t="s">
        <v>143</v>
      </c>
      <c r="T18" s="66" t="s">
        <v>30</v>
      </c>
      <c r="U18" s="66"/>
      <c r="V18" s="66"/>
      <c r="W18" s="66"/>
    </row>
    <row r="19" spans="1:23" s="24" customFormat="1" x14ac:dyDescent="0.3">
      <c r="A19" s="66">
        <v>210900092</v>
      </c>
      <c r="B19" s="66" t="s">
        <v>115</v>
      </c>
      <c r="C19" s="66"/>
      <c r="D19" s="66" t="s">
        <v>116</v>
      </c>
      <c r="E19" s="66" t="s">
        <v>117</v>
      </c>
      <c r="F19" s="66" t="s">
        <v>50</v>
      </c>
      <c r="G19" s="67">
        <v>40</v>
      </c>
      <c r="H19" s="68">
        <v>3.1</v>
      </c>
      <c r="I19" s="91">
        <f t="shared" ref="I19:I55" si="2">M19/K19</f>
        <v>5943.9534883720926</v>
      </c>
      <c r="J19" s="50">
        <f t="shared" si="1"/>
        <v>0</v>
      </c>
      <c r="K19" s="69">
        <v>12.9</v>
      </c>
      <c r="L19" s="70">
        <v>69000</v>
      </c>
      <c r="M19" s="70">
        <v>76677</v>
      </c>
      <c r="N19" s="78" t="s">
        <v>200</v>
      </c>
      <c r="O19" s="66">
        <v>100</v>
      </c>
      <c r="P19" s="37">
        <f>I19/$D$3</f>
        <v>1.0104628909779398</v>
      </c>
      <c r="Q19" s="38">
        <f>M19-R19</f>
        <v>76077</v>
      </c>
      <c r="R19" s="39">
        <v>600</v>
      </c>
      <c r="S19" s="40" t="s">
        <v>143</v>
      </c>
      <c r="T19" s="66" t="s">
        <v>100</v>
      </c>
      <c r="U19" s="66"/>
      <c r="V19" s="66"/>
      <c r="W19" s="66"/>
    </row>
    <row r="20" spans="1:23" s="24" customFormat="1" x14ac:dyDescent="0.3">
      <c r="A20" s="66">
        <v>210900149</v>
      </c>
      <c r="B20" s="66" t="s">
        <v>111</v>
      </c>
      <c r="C20" s="66"/>
      <c r="D20" s="66" t="s">
        <v>98</v>
      </c>
      <c r="E20" s="66" t="s">
        <v>112</v>
      </c>
      <c r="F20" s="66" t="s">
        <v>50</v>
      </c>
      <c r="G20" s="67">
        <v>240</v>
      </c>
      <c r="H20" s="68">
        <v>3.1</v>
      </c>
      <c r="I20" s="91">
        <f t="shared" si="2"/>
        <v>5956.8586928442264</v>
      </c>
      <c r="J20" s="50">
        <f t="shared" si="1"/>
        <v>0</v>
      </c>
      <c r="K20" s="69">
        <v>77.42</v>
      </c>
      <c r="L20" s="70">
        <v>419760</v>
      </c>
      <c r="M20" s="70">
        <v>461180</v>
      </c>
      <c r="N20" s="78" t="s">
        <v>200</v>
      </c>
      <c r="O20" s="66">
        <v>100</v>
      </c>
      <c r="P20" s="37">
        <f>I20/$D$3</f>
        <v>1.0126567557591974</v>
      </c>
      <c r="Q20" s="38">
        <f>M20-R20</f>
        <v>460580</v>
      </c>
      <c r="R20" s="39">
        <v>600</v>
      </c>
      <c r="S20" s="40" t="s">
        <v>143</v>
      </c>
      <c r="T20" s="66" t="s">
        <v>100</v>
      </c>
      <c r="U20" s="66"/>
      <c r="V20" s="66"/>
      <c r="W20" s="66"/>
    </row>
    <row r="21" spans="1:23" s="24" customFormat="1" x14ac:dyDescent="0.3">
      <c r="A21" s="66">
        <v>210900199</v>
      </c>
      <c r="B21" s="66" t="s">
        <v>113</v>
      </c>
      <c r="C21" s="66"/>
      <c r="D21" s="66" t="s">
        <v>98</v>
      </c>
      <c r="E21" s="66" t="s">
        <v>114</v>
      </c>
      <c r="F21" s="66" t="s">
        <v>50</v>
      </c>
      <c r="G21" s="67">
        <v>240</v>
      </c>
      <c r="H21" s="68">
        <v>3.1</v>
      </c>
      <c r="I21" s="91">
        <f t="shared" si="2"/>
        <v>5956.8586928442264</v>
      </c>
      <c r="J21" s="50">
        <f t="shared" si="1"/>
        <v>0</v>
      </c>
      <c r="K21" s="69">
        <v>77.42</v>
      </c>
      <c r="L21" s="70">
        <v>419760</v>
      </c>
      <c r="M21" s="70">
        <v>461180</v>
      </c>
      <c r="N21" s="78" t="s">
        <v>200</v>
      </c>
      <c r="O21" s="66">
        <v>100</v>
      </c>
      <c r="P21" s="37">
        <f>I21/$D$3</f>
        <v>1.0126567557591974</v>
      </c>
      <c r="Q21" s="38">
        <f>M21-R21</f>
        <v>460580</v>
      </c>
      <c r="R21" s="39">
        <v>600</v>
      </c>
      <c r="S21" s="40" t="s">
        <v>143</v>
      </c>
      <c r="T21" s="66" t="s">
        <v>100</v>
      </c>
      <c r="U21" s="66"/>
      <c r="V21" s="66"/>
      <c r="W21" s="66"/>
    </row>
    <row r="22" spans="1:23" s="35" customFormat="1" ht="15" thickBot="1" x14ac:dyDescent="0.35">
      <c r="A22" s="79">
        <v>210900157</v>
      </c>
      <c r="B22" s="79" t="s">
        <v>122</v>
      </c>
      <c r="C22" s="79"/>
      <c r="D22" s="79" t="s">
        <v>116</v>
      </c>
      <c r="E22" s="79" t="s">
        <v>123</v>
      </c>
      <c r="F22" s="79" t="s">
        <v>50</v>
      </c>
      <c r="G22" s="80">
        <v>240</v>
      </c>
      <c r="H22" s="81">
        <v>3.1</v>
      </c>
      <c r="I22" s="92">
        <f t="shared" si="2"/>
        <v>5956.8586928442264</v>
      </c>
      <c r="J22" s="113">
        <f t="shared" si="1"/>
        <v>0</v>
      </c>
      <c r="K22" s="83">
        <v>77.42</v>
      </c>
      <c r="L22" s="82">
        <v>419760</v>
      </c>
      <c r="M22" s="82">
        <v>461180</v>
      </c>
      <c r="N22" s="84" t="s">
        <v>200</v>
      </c>
      <c r="O22" s="79">
        <v>100</v>
      </c>
      <c r="P22" s="42">
        <f>I22/$D$3</f>
        <v>1.0126567557591974</v>
      </c>
      <c r="Q22" s="43">
        <f>M22-R22</f>
        <v>460580</v>
      </c>
      <c r="R22" s="44">
        <v>600</v>
      </c>
      <c r="S22" s="45" t="s">
        <v>143</v>
      </c>
      <c r="T22" s="79" t="s">
        <v>100</v>
      </c>
      <c r="U22" s="79"/>
      <c r="V22" s="79"/>
      <c r="W22" s="79"/>
    </row>
    <row r="23" spans="1:23" s="65" customFormat="1" x14ac:dyDescent="0.3">
      <c r="A23" s="71">
        <v>210900123</v>
      </c>
      <c r="B23" s="71" t="s">
        <v>107</v>
      </c>
      <c r="C23" s="71"/>
      <c r="D23" s="71" t="s">
        <v>98</v>
      </c>
      <c r="E23" s="71" t="s">
        <v>108</v>
      </c>
      <c r="F23" s="71" t="s">
        <v>50</v>
      </c>
      <c r="G23" s="72">
        <v>160</v>
      </c>
      <c r="H23" s="73">
        <v>3.1</v>
      </c>
      <c r="I23" s="93">
        <f t="shared" si="2"/>
        <v>5963.9604727765936</v>
      </c>
      <c r="J23" s="32">
        <f t="shared" ref="J23:J55" si="3">IF((M23-((($Q$23/$K$23*1.2)*K23)+3500)&gt;0),(M23-((($Q$23/$K$23*1.2)*K23)+3500)),0)</f>
        <v>0</v>
      </c>
      <c r="K23" s="74">
        <v>51.61</v>
      </c>
      <c r="L23" s="75">
        <v>279840</v>
      </c>
      <c r="M23" s="75">
        <v>307800</v>
      </c>
      <c r="N23" s="76" t="s">
        <v>200</v>
      </c>
      <c r="O23" s="75">
        <v>100</v>
      </c>
      <c r="P23" s="77">
        <f>I23/$E$3</f>
        <v>1</v>
      </c>
      <c r="Q23" s="62">
        <f>M23-R23</f>
        <v>307500</v>
      </c>
      <c r="R23" s="63">
        <v>300</v>
      </c>
      <c r="S23" s="64" t="s">
        <v>144</v>
      </c>
      <c r="T23" s="71" t="s">
        <v>100</v>
      </c>
      <c r="U23" s="71"/>
      <c r="V23" s="71"/>
      <c r="W23" s="71"/>
    </row>
    <row r="24" spans="1:23" s="65" customFormat="1" x14ac:dyDescent="0.3">
      <c r="A24" s="71">
        <v>210900181</v>
      </c>
      <c r="B24" s="71" t="s">
        <v>109</v>
      </c>
      <c r="C24" s="71"/>
      <c r="D24" s="71" t="s">
        <v>98</v>
      </c>
      <c r="E24" s="71" t="s">
        <v>110</v>
      </c>
      <c r="F24" s="71" t="s">
        <v>50</v>
      </c>
      <c r="G24" s="72">
        <v>160</v>
      </c>
      <c r="H24" s="73">
        <v>3.1</v>
      </c>
      <c r="I24" s="93">
        <f t="shared" si="2"/>
        <v>5963.9604727765936</v>
      </c>
      <c r="J24" s="32">
        <f t="shared" si="3"/>
        <v>0</v>
      </c>
      <c r="K24" s="74">
        <v>51.61</v>
      </c>
      <c r="L24" s="75">
        <v>279840</v>
      </c>
      <c r="M24" s="75">
        <v>307800</v>
      </c>
      <c r="N24" s="76" t="s">
        <v>200</v>
      </c>
      <c r="O24" s="75">
        <v>100</v>
      </c>
      <c r="P24" s="77">
        <f>I24/$E$3</f>
        <v>1</v>
      </c>
      <c r="Q24" s="62">
        <f>M24-R24</f>
        <v>307500</v>
      </c>
      <c r="R24" s="63">
        <v>300</v>
      </c>
      <c r="S24" s="64" t="s">
        <v>144</v>
      </c>
      <c r="T24" s="71" t="s">
        <v>100</v>
      </c>
      <c r="U24" s="71"/>
      <c r="V24" s="71"/>
      <c r="W24" s="71"/>
    </row>
    <row r="25" spans="1:23" s="21" customFormat="1" x14ac:dyDescent="0.3">
      <c r="A25" s="21">
        <v>210900107</v>
      </c>
      <c r="B25" s="21" t="s">
        <v>103</v>
      </c>
      <c r="D25" s="21" t="s">
        <v>98</v>
      </c>
      <c r="E25" s="21" t="s">
        <v>104</v>
      </c>
      <c r="F25" s="21" t="s">
        <v>50</v>
      </c>
      <c r="G25" s="22">
        <v>80</v>
      </c>
      <c r="H25" s="27">
        <v>3.1</v>
      </c>
      <c r="I25" s="94">
        <f t="shared" si="2"/>
        <v>5982.9135993800855</v>
      </c>
      <c r="J25" s="32">
        <f t="shared" si="3"/>
        <v>0</v>
      </c>
      <c r="K25" s="46">
        <v>25.81</v>
      </c>
      <c r="L25" s="28">
        <v>139920</v>
      </c>
      <c r="M25" s="28">
        <v>154419</v>
      </c>
      <c r="N25" s="53" t="s">
        <v>200</v>
      </c>
      <c r="O25" s="28">
        <v>100</v>
      </c>
      <c r="P25" s="37">
        <f>I25/$E$3</f>
        <v>1.0031779430279604</v>
      </c>
      <c r="Q25" s="38">
        <f>M25-R25</f>
        <v>153819</v>
      </c>
      <c r="R25" s="39">
        <v>600</v>
      </c>
      <c r="S25" s="40" t="s">
        <v>144</v>
      </c>
      <c r="T25" s="21" t="s">
        <v>100</v>
      </c>
    </row>
    <row r="26" spans="1:23" s="21" customFormat="1" x14ac:dyDescent="0.3">
      <c r="A26" s="21">
        <v>210900173</v>
      </c>
      <c r="B26" s="21" t="s">
        <v>105</v>
      </c>
      <c r="D26" s="21" t="s">
        <v>98</v>
      </c>
      <c r="E26" s="21" t="s">
        <v>106</v>
      </c>
      <c r="F26" s="21" t="s">
        <v>50</v>
      </c>
      <c r="G26" s="22">
        <v>80</v>
      </c>
      <c r="H26" s="27">
        <v>3.1</v>
      </c>
      <c r="I26" s="94">
        <f t="shared" si="2"/>
        <v>5982.9135993800855</v>
      </c>
      <c r="J26" s="32">
        <f t="shared" si="3"/>
        <v>0</v>
      </c>
      <c r="K26" s="46">
        <v>25.81</v>
      </c>
      <c r="L26" s="28">
        <v>139920</v>
      </c>
      <c r="M26" s="28">
        <v>154419</v>
      </c>
      <c r="N26" s="53" t="s">
        <v>200</v>
      </c>
      <c r="O26" s="28">
        <v>100</v>
      </c>
      <c r="P26" s="37">
        <f>I26/$E$3</f>
        <v>1.0031779430279604</v>
      </c>
      <c r="Q26" s="38">
        <f>M26-R26</f>
        <v>153819</v>
      </c>
      <c r="R26" s="39">
        <v>600</v>
      </c>
      <c r="S26" s="40" t="s">
        <v>144</v>
      </c>
      <c r="T26" s="21" t="s">
        <v>100</v>
      </c>
    </row>
    <row r="27" spans="1:23" s="21" customFormat="1" x14ac:dyDescent="0.3">
      <c r="A27" s="21">
        <v>210854835</v>
      </c>
      <c r="B27" s="21" t="s">
        <v>87</v>
      </c>
      <c r="D27" s="21" t="s">
        <v>88</v>
      </c>
      <c r="E27" s="21" t="s">
        <v>89</v>
      </c>
      <c r="F27" s="21" t="s">
        <v>50</v>
      </c>
      <c r="G27" s="22">
        <v>80</v>
      </c>
      <c r="H27" s="27">
        <v>3.1</v>
      </c>
      <c r="I27" s="94">
        <f t="shared" si="2"/>
        <v>5986.3618752421544</v>
      </c>
      <c r="J27" s="32">
        <f t="shared" si="3"/>
        <v>0</v>
      </c>
      <c r="K27" s="46">
        <v>25.81</v>
      </c>
      <c r="L27" s="28">
        <v>140000</v>
      </c>
      <c r="M27" s="28">
        <v>154508</v>
      </c>
      <c r="N27" s="53" t="s">
        <v>200</v>
      </c>
      <c r="O27" s="28">
        <v>100</v>
      </c>
      <c r="P27" s="37">
        <f>I27/$E$3</f>
        <v>1.0037561285940468</v>
      </c>
      <c r="Q27" s="38">
        <f>M27-R27</f>
        <v>153908</v>
      </c>
      <c r="R27" s="39">
        <v>600</v>
      </c>
      <c r="S27" s="40" t="s">
        <v>144</v>
      </c>
      <c r="T27" s="21" t="s">
        <v>90</v>
      </c>
    </row>
    <row r="28" spans="1:23" s="21" customFormat="1" x14ac:dyDescent="0.3">
      <c r="A28" s="21">
        <v>210854843</v>
      </c>
      <c r="B28" s="21" t="s">
        <v>91</v>
      </c>
      <c r="D28" s="21" t="s">
        <v>92</v>
      </c>
      <c r="E28" s="21" t="s">
        <v>93</v>
      </c>
      <c r="F28" s="21" t="s">
        <v>50</v>
      </c>
      <c r="G28" s="22">
        <v>80</v>
      </c>
      <c r="H28" s="27">
        <v>3.1</v>
      </c>
      <c r="I28" s="94">
        <f t="shared" si="2"/>
        <v>5986.3618752421544</v>
      </c>
      <c r="J28" s="32">
        <f t="shared" si="3"/>
        <v>0</v>
      </c>
      <c r="K28" s="46">
        <v>25.81</v>
      </c>
      <c r="L28" s="28">
        <v>140000</v>
      </c>
      <c r="M28" s="28">
        <v>154508</v>
      </c>
      <c r="N28" s="53" t="s">
        <v>200</v>
      </c>
      <c r="O28" s="28">
        <v>100</v>
      </c>
      <c r="P28" s="37">
        <f>I28/$E$3</f>
        <v>1.0037561285940468</v>
      </c>
      <c r="Q28" s="38">
        <f>M28-R28</f>
        <v>153908</v>
      </c>
      <c r="R28" s="39">
        <v>600</v>
      </c>
      <c r="S28" s="40" t="s">
        <v>144</v>
      </c>
      <c r="T28" s="21" t="s">
        <v>90</v>
      </c>
    </row>
    <row r="29" spans="1:23" s="21" customFormat="1" x14ac:dyDescent="0.3">
      <c r="A29" s="21">
        <v>210900084</v>
      </c>
      <c r="B29" s="21" t="s">
        <v>97</v>
      </c>
      <c r="D29" s="21" t="s">
        <v>98</v>
      </c>
      <c r="E29" s="21" t="s">
        <v>99</v>
      </c>
      <c r="F29" s="21" t="s">
        <v>50</v>
      </c>
      <c r="G29" s="22">
        <v>40</v>
      </c>
      <c r="H29" s="27">
        <v>3.1</v>
      </c>
      <c r="I29" s="94">
        <f t="shared" si="2"/>
        <v>6025.5038759689924</v>
      </c>
      <c r="J29" s="32">
        <f t="shared" si="3"/>
        <v>0</v>
      </c>
      <c r="K29" s="46">
        <v>12.9</v>
      </c>
      <c r="L29" s="28">
        <v>69960</v>
      </c>
      <c r="M29" s="28">
        <v>77729</v>
      </c>
      <c r="N29" s="53" t="s">
        <v>200</v>
      </c>
      <c r="O29" s="28">
        <v>100</v>
      </c>
      <c r="P29" s="37">
        <f>I29/$E$3</f>
        <v>1.0103192171499666</v>
      </c>
      <c r="Q29" s="38">
        <f>M29-R29</f>
        <v>77129</v>
      </c>
      <c r="R29" s="39">
        <v>600</v>
      </c>
      <c r="S29" s="40" t="s">
        <v>144</v>
      </c>
      <c r="T29" s="21" t="s">
        <v>100</v>
      </c>
    </row>
    <row r="30" spans="1:23" s="21" customFormat="1" x14ac:dyDescent="0.3">
      <c r="A30" s="21">
        <v>210900165</v>
      </c>
      <c r="B30" s="21" t="s">
        <v>101</v>
      </c>
      <c r="D30" s="21" t="s">
        <v>98</v>
      </c>
      <c r="E30" s="21" t="s">
        <v>102</v>
      </c>
      <c r="F30" s="21" t="s">
        <v>50</v>
      </c>
      <c r="G30" s="22">
        <v>40</v>
      </c>
      <c r="H30" s="27">
        <v>3.1</v>
      </c>
      <c r="I30" s="94">
        <f t="shared" si="2"/>
        <v>6025.5038759689924</v>
      </c>
      <c r="J30" s="32">
        <f t="shared" si="3"/>
        <v>0</v>
      </c>
      <c r="K30" s="46">
        <v>12.9</v>
      </c>
      <c r="L30" s="28">
        <v>69960</v>
      </c>
      <c r="M30" s="28">
        <v>77729</v>
      </c>
      <c r="N30" s="53" t="s">
        <v>200</v>
      </c>
      <c r="O30" s="28">
        <v>100</v>
      </c>
      <c r="P30" s="37">
        <f>I30/$E$3</f>
        <v>1.0103192171499666</v>
      </c>
      <c r="Q30" s="38">
        <f>M30-R30</f>
        <v>77129</v>
      </c>
      <c r="R30" s="39">
        <v>600</v>
      </c>
      <c r="S30" s="40" t="s">
        <v>144</v>
      </c>
      <c r="T30" s="21" t="s">
        <v>100</v>
      </c>
    </row>
    <row r="31" spans="1:23" s="21" customFormat="1" x14ac:dyDescent="0.3">
      <c r="A31" s="21">
        <v>210854827</v>
      </c>
      <c r="B31" s="21" t="s">
        <v>94</v>
      </c>
      <c r="D31" s="21" t="s">
        <v>95</v>
      </c>
      <c r="E31" s="21" t="s">
        <v>96</v>
      </c>
      <c r="F31" s="21" t="s">
        <v>50</v>
      </c>
      <c r="G31" s="22">
        <v>40</v>
      </c>
      <c r="H31" s="27">
        <v>3.1</v>
      </c>
      <c r="I31" s="94">
        <f t="shared" si="2"/>
        <v>6028.9922480620153</v>
      </c>
      <c r="J31" s="32">
        <f t="shared" si="3"/>
        <v>0</v>
      </c>
      <c r="K31" s="46">
        <v>12.9</v>
      </c>
      <c r="L31" s="28">
        <v>70000</v>
      </c>
      <c r="M31" s="28">
        <v>77774</v>
      </c>
      <c r="N31" s="53" t="s">
        <v>200</v>
      </c>
      <c r="O31" s="28">
        <v>100</v>
      </c>
      <c r="P31" s="37">
        <f>I31/$E$3</f>
        <v>1.0109041258040306</v>
      </c>
      <c r="Q31" s="38">
        <f>M31-R31</f>
        <v>77174</v>
      </c>
      <c r="R31" s="39">
        <v>600</v>
      </c>
      <c r="S31" s="40" t="s">
        <v>144</v>
      </c>
      <c r="T31" s="21" t="s">
        <v>90</v>
      </c>
    </row>
    <row r="32" spans="1:23" s="21" customFormat="1" x14ac:dyDescent="0.3">
      <c r="A32" s="21">
        <v>210848761</v>
      </c>
      <c r="B32" s="21" t="s">
        <v>52</v>
      </c>
      <c r="D32" s="21" t="s">
        <v>53</v>
      </c>
      <c r="E32" s="21" t="s">
        <v>54</v>
      </c>
      <c r="F32" s="21" t="s">
        <v>50</v>
      </c>
      <c r="G32" s="22">
        <v>80</v>
      </c>
      <c r="H32" s="27">
        <v>3.1</v>
      </c>
      <c r="I32" s="94">
        <f t="shared" si="2"/>
        <v>6060.6741573033714</v>
      </c>
      <c r="J32" s="32">
        <f t="shared" si="3"/>
        <v>0</v>
      </c>
      <c r="K32" s="46">
        <v>25.81</v>
      </c>
      <c r="L32" s="28">
        <v>141750</v>
      </c>
      <c r="M32" s="28">
        <v>156426</v>
      </c>
      <c r="N32" s="53" t="s">
        <v>200</v>
      </c>
      <c r="O32" s="28">
        <v>100</v>
      </c>
      <c r="P32" s="37">
        <f>I32/$E$3</f>
        <v>1.0162163523665595</v>
      </c>
      <c r="Q32" s="38">
        <f>M32-R32</f>
        <v>155826</v>
      </c>
      <c r="R32" s="39">
        <v>600</v>
      </c>
      <c r="S32" s="40" t="s">
        <v>144</v>
      </c>
      <c r="T32" s="21" t="s">
        <v>55</v>
      </c>
    </row>
    <row r="33" spans="1:24" s="21" customFormat="1" x14ac:dyDescent="0.3">
      <c r="A33" s="21">
        <v>210848779</v>
      </c>
      <c r="B33" s="21" t="s">
        <v>56</v>
      </c>
      <c r="D33" s="21" t="s">
        <v>57</v>
      </c>
      <c r="E33" s="21" t="s">
        <v>58</v>
      </c>
      <c r="F33" s="21" t="s">
        <v>50</v>
      </c>
      <c r="G33" s="22">
        <v>80</v>
      </c>
      <c r="H33" s="27">
        <v>3.1</v>
      </c>
      <c r="I33" s="94">
        <f t="shared" si="2"/>
        <v>6060.6741573033714</v>
      </c>
      <c r="J33" s="32">
        <f t="shared" si="3"/>
        <v>0</v>
      </c>
      <c r="K33" s="46">
        <v>25.81</v>
      </c>
      <c r="L33" s="28">
        <v>141750</v>
      </c>
      <c r="M33" s="28">
        <v>156426</v>
      </c>
      <c r="N33" s="53" t="s">
        <v>200</v>
      </c>
      <c r="O33" s="28">
        <v>100</v>
      </c>
      <c r="P33" s="37">
        <f>I33/$E$3</f>
        <v>1.0162163523665595</v>
      </c>
      <c r="Q33" s="38">
        <f>M33-R33</f>
        <v>155826</v>
      </c>
      <c r="R33" s="39">
        <v>600</v>
      </c>
      <c r="S33" s="40" t="s">
        <v>144</v>
      </c>
      <c r="T33" s="21" t="s">
        <v>55</v>
      </c>
    </row>
    <row r="34" spans="1:24" s="21" customFormat="1" x14ac:dyDescent="0.3">
      <c r="A34" s="21">
        <v>210849929</v>
      </c>
      <c r="B34" s="21" t="s">
        <v>59</v>
      </c>
      <c r="D34" s="21" t="s">
        <v>60</v>
      </c>
      <c r="E34" s="21" t="s">
        <v>61</v>
      </c>
      <c r="F34" s="21" t="s">
        <v>50</v>
      </c>
      <c r="G34" s="22">
        <v>80</v>
      </c>
      <c r="H34" s="27">
        <v>3.1</v>
      </c>
      <c r="I34" s="94">
        <f t="shared" si="2"/>
        <v>6060.6741573033714</v>
      </c>
      <c r="J34" s="32">
        <f t="shared" si="3"/>
        <v>0</v>
      </c>
      <c r="K34" s="46">
        <v>25.81</v>
      </c>
      <c r="L34" s="28">
        <v>141750</v>
      </c>
      <c r="M34" s="28">
        <v>156426</v>
      </c>
      <c r="N34" s="53" t="s">
        <v>200</v>
      </c>
      <c r="O34" s="28">
        <v>100</v>
      </c>
      <c r="P34" s="37">
        <f>I34/$E$3</f>
        <v>1.0162163523665595</v>
      </c>
      <c r="Q34" s="38">
        <f>M34-R34</f>
        <v>155826</v>
      </c>
      <c r="R34" s="39">
        <v>600</v>
      </c>
      <c r="S34" s="40" t="s">
        <v>144</v>
      </c>
      <c r="T34" s="21" t="s">
        <v>55</v>
      </c>
    </row>
    <row r="35" spans="1:24" s="16" customFormat="1" x14ac:dyDescent="0.3">
      <c r="A35" s="24">
        <v>210785175</v>
      </c>
      <c r="B35" s="24" t="s">
        <v>5</v>
      </c>
      <c r="C35" s="24"/>
      <c r="D35" s="24" t="s">
        <v>6</v>
      </c>
      <c r="E35" s="24" t="s">
        <v>7</v>
      </c>
      <c r="F35" s="24" t="s">
        <v>3</v>
      </c>
      <c r="G35" s="25">
        <v>200</v>
      </c>
      <c r="H35" s="26">
        <v>7.14</v>
      </c>
      <c r="I35" s="94">
        <f t="shared" si="2"/>
        <v>6201.0353445198143</v>
      </c>
      <c r="J35" s="32">
        <f t="shared" si="3"/>
        <v>0</v>
      </c>
      <c r="K35" s="46">
        <v>28.01</v>
      </c>
      <c r="L35" s="20">
        <v>157500</v>
      </c>
      <c r="M35" s="20">
        <v>173691</v>
      </c>
      <c r="N35" s="55" t="s">
        <v>200</v>
      </c>
      <c r="O35" s="20">
        <v>100</v>
      </c>
      <c r="P35" s="37">
        <f>I35/$E$3</f>
        <v>1.0397512479878741</v>
      </c>
      <c r="Q35" s="38">
        <f>M35-R35</f>
        <v>173091</v>
      </c>
      <c r="R35" s="39">
        <v>600</v>
      </c>
      <c r="S35" s="40" t="s">
        <v>144</v>
      </c>
      <c r="T35" s="24" t="s">
        <v>4</v>
      </c>
      <c r="U35" s="24"/>
      <c r="V35" s="24"/>
      <c r="W35" s="24"/>
      <c r="X35" s="33"/>
    </row>
    <row r="36" spans="1:24" s="16" customFormat="1" x14ac:dyDescent="0.3">
      <c r="A36" s="24">
        <v>210785191</v>
      </c>
      <c r="B36" s="24" t="s">
        <v>8</v>
      </c>
      <c r="C36" s="24"/>
      <c r="D36" s="24" t="s">
        <v>9</v>
      </c>
      <c r="E36" s="24" t="s">
        <v>10</v>
      </c>
      <c r="F36" s="24" t="s">
        <v>3</v>
      </c>
      <c r="G36" s="25">
        <v>200</v>
      </c>
      <c r="H36" s="26">
        <v>7.14</v>
      </c>
      <c r="I36" s="94">
        <f t="shared" si="2"/>
        <v>6201.0353445198143</v>
      </c>
      <c r="J36" s="32">
        <f t="shared" si="3"/>
        <v>0</v>
      </c>
      <c r="K36" s="46">
        <v>28.01</v>
      </c>
      <c r="L36" s="20">
        <v>157500</v>
      </c>
      <c r="M36" s="20">
        <v>173691</v>
      </c>
      <c r="N36" s="55" t="s">
        <v>200</v>
      </c>
      <c r="O36" s="20">
        <v>100</v>
      </c>
      <c r="P36" s="37">
        <f>I36/$E$3</f>
        <v>1.0397512479878741</v>
      </c>
      <c r="Q36" s="38">
        <f>M36-R36</f>
        <v>173091</v>
      </c>
      <c r="R36" s="39">
        <v>600</v>
      </c>
      <c r="S36" s="40" t="s">
        <v>144</v>
      </c>
      <c r="T36" s="24" t="s">
        <v>4</v>
      </c>
      <c r="U36" s="24"/>
      <c r="V36" s="24"/>
      <c r="W36" s="24"/>
      <c r="X36" s="33"/>
    </row>
    <row r="37" spans="1:24" s="21" customFormat="1" x14ac:dyDescent="0.3">
      <c r="A37" s="24">
        <v>210816049</v>
      </c>
      <c r="B37" s="24" t="s">
        <v>0</v>
      </c>
      <c r="C37" s="24"/>
      <c r="D37" s="24" t="s">
        <v>1</v>
      </c>
      <c r="E37" s="24" t="s">
        <v>2</v>
      </c>
      <c r="F37" s="24" t="s">
        <v>3</v>
      </c>
      <c r="G37" s="25">
        <v>100</v>
      </c>
      <c r="H37" s="26">
        <v>7.14</v>
      </c>
      <c r="I37" s="94">
        <f t="shared" si="2"/>
        <v>6218.129907209136</v>
      </c>
      <c r="J37" s="32">
        <f t="shared" si="3"/>
        <v>0</v>
      </c>
      <c r="K37" s="46">
        <v>14.01</v>
      </c>
      <c r="L37" s="20">
        <v>78523</v>
      </c>
      <c r="M37" s="20">
        <v>87116</v>
      </c>
      <c r="N37" s="55" t="s">
        <v>200</v>
      </c>
      <c r="O37" s="20">
        <v>100</v>
      </c>
      <c r="P37" s="37">
        <f>I37/$E$3</f>
        <v>1.042617558515476</v>
      </c>
      <c r="Q37" s="38">
        <f>M37-R37</f>
        <v>86516</v>
      </c>
      <c r="R37" s="39">
        <v>600</v>
      </c>
      <c r="S37" s="40" t="s">
        <v>144</v>
      </c>
      <c r="T37" s="24" t="s">
        <v>4</v>
      </c>
      <c r="U37" s="24"/>
      <c r="V37" s="24"/>
      <c r="W37" s="24"/>
      <c r="X37" s="16"/>
    </row>
    <row r="38" spans="1:24" s="21" customFormat="1" x14ac:dyDescent="0.3">
      <c r="A38" s="24">
        <v>210816138</v>
      </c>
      <c r="B38" s="24" t="s">
        <v>31</v>
      </c>
      <c r="C38" s="24"/>
      <c r="D38" s="24" t="s">
        <v>32</v>
      </c>
      <c r="E38" s="24" t="s">
        <v>7</v>
      </c>
      <c r="F38" s="24" t="s">
        <v>3</v>
      </c>
      <c r="G38" s="25">
        <v>200</v>
      </c>
      <c r="H38" s="26">
        <v>7.14</v>
      </c>
      <c r="I38" s="94">
        <f t="shared" si="2"/>
        <v>6885.933595144591</v>
      </c>
      <c r="J38" s="32">
        <f t="shared" si="3"/>
        <v>0</v>
      </c>
      <c r="K38" s="46">
        <v>28.01</v>
      </c>
      <c r="L38" s="20">
        <v>175000</v>
      </c>
      <c r="M38" s="20">
        <v>192875</v>
      </c>
      <c r="N38" s="55" t="s">
        <v>200</v>
      </c>
      <c r="O38" s="20">
        <v>100</v>
      </c>
      <c r="P38" s="37">
        <f>I38/$E$3</f>
        <v>1.1545907499850954</v>
      </c>
      <c r="Q38" s="38">
        <f>M38-R38</f>
        <v>192275</v>
      </c>
      <c r="R38" s="39">
        <v>600</v>
      </c>
      <c r="S38" s="40" t="s">
        <v>144</v>
      </c>
      <c r="T38" s="24" t="s">
        <v>30</v>
      </c>
      <c r="U38" s="24"/>
      <c r="V38" s="24"/>
      <c r="W38" s="24"/>
      <c r="X38" s="16"/>
    </row>
    <row r="39" spans="1:24" s="21" customFormat="1" x14ac:dyDescent="0.3">
      <c r="A39" s="24">
        <v>210816170</v>
      </c>
      <c r="B39" s="24" t="s">
        <v>33</v>
      </c>
      <c r="C39" s="24"/>
      <c r="D39" s="24" t="s">
        <v>34</v>
      </c>
      <c r="E39" s="24" t="s">
        <v>10</v>
      </c>
      <c r="F39" s="24" t="s">
        <v>3</v>
      </c>
      <c r="G39" s="25">
        <v>200</v>
      </c>
      <c r="H39" s="26">
        <v>7.14</v>
      </c>
      <c r="I39" s="94">
        <f t="shared" si="2"/>
        <v>6885.933595144591</v>
      </c>
      <c r="J39" s="32">
        <f t="shared" si="3"/>
        <v>0</v>
      </c>
      <c r="K39" s="46">
        <v>28.01</v>
      </c>
      <c r="L39" s="20">
        <v>175000</v>
      </c>
      <c r="M39" s="20">
        <v>192875</v>
      </c>
      <c r="N39" s="55" t="s">
        <v>200</v>
      </c>
      <c r="O39" s="20">
        <v>100</v>
      </c>
      <c r="P39" s="37">
        <f>I39/$E$3</f>
        <v>1.1545907499850954</v>
      </c>
      <c r="Q39" s="38">
        <f>M39-R39</f>
        <v>192275</v>
      </c>
      <c r="R39" s="39">
        <v>600</v>
      </c>
      <c r="S39" s="40" t="s">
        <v>144</v>
      </c>
      <c r="T39" s="24" t="s">
        <v>30</v>
      </c>
      <c r="U39" s="24"/>
      <c r="V39" s="24"/>
      <c r="W39" s="24"/>
    </row>
    <row r="40" spans="1:24" s="21" customFormat="1" x14ac:dyDescent="0.3">
      <c r="A40" s="24">
        <v>210816099</v>
      </c>
      <c r="B40" s="24" t="s">
        <v>27</v>
      </c>
      <c r="C40" s="24"/>
      <c r="D40" s="24" t="s">
        <v>28</v>
      </c>
      <c r="E40" s="24" t="s">
        <v>29</v>
      </c>
      <c r="F40" s="24" t="s">
        <v>3</v>
      </c>
      <c r="G40" s="25">
        <v>100</v>
      </c>
      <c r="H40" s="26">
        <v>7.14</v>
      </c>
      <c r="I40" s="94">
        <f t="shared" si="2"/>
        <v>6900.8565310492504</v>
      </c>
      <c r="J40" s="32">
        <f t="shared" si="3"/>
        <v>0</v>
      </c>
      <c r="K40" s="46">
        <v>14.01</v>
      </c>
      <c r="L40" s="20">
        <v>87248</v>
      </c>
      <c r="M40" s="49">
        <v>96681</v>
      </c>
      <c r="N40" s="56" t="s">
        <v>200</v>
      </c>
      <c r="O40" s="49">
        <v>100</v>
      </c>
      <c r="P40" s="37">
        <f>I40/$E$3</f>
        <v>1.1570929355667701</v>
      </c>
      <c r="Q40" s="38">
        <f>M40-R40</f>
        <v>96081</v>
      </c>
      <c r="R40" s="39">
        <v>600</v>
      </c>
      <c r="S40" s="40" t="s">
        <v>144</v>
      </c>
      <c r="T40" s="24" t="s">
        <v>30</v>
      </c>
      <c r="U40" s="24"/>
      <c r="V40" s="24"/>
      <c r="W40" s="24"/>
      <c r="X40" s="16"/>
    </row>
    <row r="41" spans="1:24" s="21" customFormat="1" x14ac:dyDescent="0.3">
      <c r="A41" s="24">
        <v>210224462</v>
      </c>
      <c r="B41" s="24" t="s">
        <v>21</v>
      </c>
      <c r="C41" s="24"/>
      <c r="D41" s="24" t="s">
        <v>22</v>
      </c>
      <c r="E41" s="24" t="s">
        <v>23</v>
      </c>
      <c r="F41" s="24" t="s">
        <v>3</v>
      </c>
      <c r="G41" s="25">
        <v>200</v>
      </c>
      <c r="H41" s="26">
        <v>7.14</v>
      </c>
      <c r="I41" s="94">
        <f t="shared" si="2"/>
        <v>9821.1353088182786</v>
      </c>
      <c r="J41" s="32">
        <f t="shared" si="3"/>
        <v>71324.74132919978</v>
      </c>
      <c r="K41" s="46">
        <v>28.01</v>
      </c>
      <c r="L41" s="20">
        <v>250000</v>
      </c>
      <c r="M41" s="20">
        <v>275090</v>
      </c>
      <c r="N41" s="55" t="s">
        <v>200</v>
      </c>
      <c r="O41" s="20">
        <v>100</v>
      </c>
      <c r="P41" s="37">
        <f>I41/$E$3</f>
        <v>1.6467472166605308</v>
      </c>
      <c r="Q41" s="38">
        <f>M41-R41</f>
        <v>273590</v>
      </c>
      <c r="R41" s="39">
        <f>IF(I41&lt;$L$3,600,1500)</f>
        <v>1500</v>
      </c>
      <c r="S41" s="40" t="s">
        <v>144</v>
      </c>
      <c r="T41" s="24" t="s">
        <v>14</v>
      </c>
      <c r="U41" s="24"/>
      <c r="V41" s="24"/>
      <c r="W41" s="24"/>
      <c r="X41" s="33"/>
    </row>
    <row r="42" spans="1:24" s="21" customFormat="1" x14ac:dyDescent="0.3">
      <c r="A42" s="24">
        <v>210383313</v>
      </c>
      <c r="B42" s="24" t="s">
        <v>24</v>
      </c>
      <c r="C42" s="24"/>
      <c r="D42" s="24" t="s">
        <v>25</v>
      </c>
      <c r="E42" s="24" t="s">
        <v>26</v>
      </c>
      <c r="F42" s="24" t="s">
        <v>3</v>
      </c>
      <c r="G42" s="25">
        <v>200</v>
      </c>
      <c r="H42" s="26">
        <v>7.14</v>
      </c>
      <c r="I42" s="94">
        <f t="shared" si="2"/>
        <v>9821.1353088182786</v>
      </c>
      <c r="J42" s="32">
        <f t="shared" si="3"/>
        <v>71324.74132919978</v>
      </c>
      <c r="K42" s="46">
        <v>28.01</v>
      </c>
      <c r="L42" s="20">
        <v>250000</v>
      </c>
      <c r="M42" s="20">
        <v>275090</v>
      </c>
      <c r="N42" s="55" t="s">
        <v>200</v>
      </c>
      <c r="O42" s="20">
        <v>100</v>
      </c>
      <c r="P42" s="37">
        <f>I42/$E$3</f>
        <v>1.6467472166605308</v>
      </c>
      <c r="Q42" s="38">
        <f>M42-R42</f>
        <v>273590</v>
      </c>
      <c r="R42" s="39">
        <f>IF(I42&lt;$L$3,600,1500)</f>
        <v>1500</v>
      </c>
      <c r="S42" s="40" t="s">
        <v>144</v>
      </c>
      <c r="T42" s="24" t="s">
        <v>14</v>
      </c>
      <c r="U42" s="24"/>
      <c r="V42" s="24"/>
      <c r="W42" s="24"/>
      <c r="X42" s="16"/>
    </row>
    <row r="43" spans="1:24" s="33" customFormat="1" x14ac:dyDescent="0.3">
      <c r="A43" s="24">
        <v>210224446</v>
      </c>
      <c r="B43" s="24" t="s">
        <v>15</v>
      </c>
      <c r="C43" s="24"/>
      <c r="D43" s="24" t="s">
        <v>16</v>
      </c>
      <c r="E43" s="24" t="s">
        <v>17</v>
      </c>
      <c r="F43" s="24" t="s">
        <v>3</v>
      </c>
      <c r="G43" s="25">
        <v>100</v>
      </c>
      <c r="H43" s="26">
        <v>7.14</v>
      </c>
      <c r="I43" s="94">
        <f t="shared" si="2"/>
        <v>9826.5524625267662</v>
      </c>
      <c r="J43" s="32">
        <f t="shared" si="3"/>
        <v>34001.621778725064</v>
      </c>
      <c r="K43" s="46">
        <v>14.01</v>
      </c>
      <c r="L43" s="20">
        <v>124640</v>
      </c>
      <c r="M43" s="20">
        <v>137670</v>
      </c>
      <c r="N43" s="55" t="s">
        <v>200</v>
      </c>
      <c r="O43" s="20">
        <v>100</v>
      </c>
      <c r="P43" s="37">
        <f>I43/$E$3</f>
        <v>1.6476555314847512</v>
      </c>
      <c r="Q43" s="38">
        <f>M43-R43</f>
        <v>136170</v>
      </c>
      <c r="R43" s="39">
        <f>IF(I43&lt;$L$3,600,1500)</f>
        <v>1500</v>
      </c>
      <c r="S43" s="40" t="s">
        <v>144</v>
      </c>
      <c r="T43" s="24" t="s">
        <v>14</v>
      </c>
      <c r="U43" s="24"/>
      <c r="V43" s="24"/>
      <c r="W43" s="24"/>
      <c r="X43" s="23"/>
    </row>
    <row r="44" spans="1:24" s="33" customFormat="1" x14ac:dyDescent="0.3">
      <c r="A44" s="24">
        <v>210181826</v>
      </c>
      <c r="B44" s="24" t="s">
        <v>18</v>
      </c>
      <c r="C44" s="24"/>
      <c r="D44" s="24" t="s">
        <v>19</v>
      </c>
      <c r="E44" s="24" t="s">
        <v>20</v>
      </c>
      <c r="F44" s="24" t="s">
        <v>3</v>
      </c>
      <c r="G44" s="25">
        <v>100</v>
      </c>
      <c r="H44" s="26">
        <v>7.14</v>
      </c>
      <c r="I44" s="94">
        <f t="shared" si="2"/>
        <v>9826.5524625267662</v>
      </c>
      <c r="J44" s="32">
        <f t="shared" si="3"/>
        <v>34001.621778725064</v>
      </c>
      <c r="K44" s="46">
        <v>14.01</v>
      </c>
      <c r="L44" s="20">
        <v>124640</v>
      </c>
      <c r="M44" s="20">
        <v>137670</v>
      </c>
      <c r="N44" s="55" t="s">
        <v>200</v>
      </c>
      <c r="O44" s="20">
        <v>100</v>
      </c>
      <c r="P44" s="37">
        <f>I44/$E$3</f>
        <v>1.6476555314847512</v>
      </c>
      <c r="Q44" s="38">
        <f>M44-R44</f>
        <v>136170</v>
      </c>
      <c r="R44" s="39">
        <f>IF(I44&lt;$L$3,600,1500)</f>
        <v>1500</v>
      </c>
      <c r="S44" s="40" t="s">
        <v>144</v>
      </c>
      <c r="T44" s="24" t="s">
        <v>14</v>
      </c>
      <c r="U44" s="24"/>
      <c r="V44" s="24"/>
      <c r="W44" s="24"/>
      <c r="X44" s="30"/>
    </row>
    <row r="45" spans="1:24" s="16" customFormat="1" x14ac:dyDescent="0.3">
      <c r="A45" s="24">
        <v>210552522</v>
      </c>
      <c r="B45" s="24" t="s">
        <v>11</v>
      </c>
      <c r="C45" s="24"/>
      <c r="D45" s="24" t="s">
        <v>12</v>
      </c>
      <c r="E45" s="24" t="s">
        <v>13</v>
      </c>
      <c r="F45" s="24" t="s">
        <v>3</v>
      </c>
      <c r="G45" s="25">
        <v>40</v>
      </c>
      <c r="H45" s="26">
        <v>7.14</v>
      </c>
      <c r="I45" s="94">
        <f t="shared" si="2"/>
        <v>9943.75</v>
      </c>
      <c r="J45" s="32">
        <f t="shared" si="3"/>
        <v>12146.247820189892</v>
      </c>
      <c r="K45" s="46">
        <v>5.6</v>
      </c>
      <c r="L45" s="20">
        <v>49850</v>
      </c>
      <c r="M45" s="20">
        <v>55685</v>
      </c>
      <c r="N45" s="55" t="s">
        <v>200</v>
      </c>
      <c r="O45" s="20">
        <v>100</v>
      </c>
      <c r="P45" s="37">
        <f>I45/$E$3</f>
        <v>1.6673064896036387</v>
      </c>
      <c r="Q45" s="38">
        <f>M45-R45</f>
        <v>54185</v>
      </c>
      <c r="R45" s="39">
        <f>IF(I45&lt;$L$3,600,1500)</f>
        <v>1500</v>
      </c>
      <c r="S45" s="40" t="s">
        <v>144</v>
      </c>
      <c r="T45" s="24" t="s">
        <v>14</v>
      </c>
      <c r="U45" s="24"/>
      <c r="V45" s="24"/>
      <c r="W45" s="24"/>
      <c r="X45" s="30"/>
    </row>
    <row r="46" spans="1:24" s="16" customFormat="1" x14ac:dyDescent="0.3">
      <c r="A46" s="21">
        <v>210735829</v>
      </c>
      <c r="B46" s="21" t="s">
        <v>66</v>
      </c>
      <c r="C46" s="21"/>
      <c r="D46" s="21" t="s">
        <v>67</v>
      </c>
      <c r="E46" s="21" t="s">
        <v>68</v>
      </c>
      <c r="F46" s="21" t="s">
        <v>50</v>
      </c>
      <c r="G46" s="22">
        <v>80</v>
      </c>
      <c r="H46" s="27">
        <v>3.1</v>
      </c>
      <c r="I46" s="94">
        <f t="shared" si="2"/>
        <v>10658.271987601705</v>
      </c>
      <c r="J46" s="32">
        <f t="shared" si="3"/>
        <v>87054.251114125189</v>
      </c>
      <c r="K46" s="46">
        <v>25.81</v>
      </c>
      <c r="L46" s="28">
        <v>250000</v>
      </c>
      <c r="M46" s="28">
        <v>275090</v>
      </c>
      <c r="N46" s="53" t="s">
        <v>200</v>
      </c>
      <c r="O46" s="28">
        <v>100</v>
      </c>
      <c r="P46" s="37">
        <f>I46/$E$3</f>
        <v>1.7871131165696037</v>
      </c>
      <c r="Q46" s="38">
        <f>M46-R46</f>
        <v>273590</v>
      </c>
      <c r="R46" s="39">
        <f>IF(I46&lt;$L$3,600,1500)</f>
        <v>1500</v>
      </c>
      <c r="S46" s="40" t="s">
        <v>144</v>
      </c>
      <c r="T46" s="21" t="s">
        <v>65</v>
      </c>
      <c r="U46" s="21"/>
      <c r="V46" s="21"/>
      <c r="W46" s="21"/>
    </row>
    <row r="47" spans="1:24" s="21" customFormat="1" x14ac:dyDescent="0.3">
      <c r="A47" s="21">
        <v>210185189</v>
      </c>
      <c r="B47" s="21" t="s">
        <v>69</v>
      </c>
      <c r="D47" s="21" t="s">
        <v>67</v>
      </c>
      <c r="E47" s="21" t="s">
        <v>70</v>
      </c>
      <c r="F47" s="21" t="s">
        <v>50</v>
      </c>
      <c r="G47" s="22">
        <v>80</v>
      </c>
      <c r="H47" s="27">
        <v>3.1</v>
      </c>
      <c r="I47" s="94">
        <f t="shared" si="2"/>
        <v>10658.271987601705</v>
      </c>
      <c r="J47" s="32">
        <f t="shared" si="3"/>
        <v>87054.251114125189</v>
      </c>
      <c r="K47" s="46">
        <v>25.81</v>
      </c>
      <c r="L47" s="28">
        <v>250000</v>
      </c>
      <c r="M47" s="28">
        <v>275090</v>
      </c>
      <c r="N47" s="53" t="s">
        <v>200</v>
      </c>
      <c r="O47" s="28">
        <v>100</v>
      </c>
      <c r="P47" s="37">
        <f>I47/$E$3</f>
        <v>1.7871131165696037</v>
      </c>
      <c r="Q47" s="38">
        <f>M47-R47</f>
        <v>273590</v>
      </c>
      <c r="R47" s="39">
        <f>IF(I47&lt;$L$3,600,1500)</f>
        <v>1500</v>
      </c>
      <c r="S47" s="40" t="s">
        <v>144</v>
      </c>
      <c r="T47" s="21" t="s">
        <v>65</v>
      </c>
    </row>
    <row r="48" spans="1:24" s="16" customFormat="1" x14ac:dyDescent="0.3">
      <c r="A48" s="21">
        <v>210735837</v>
      </c>
      <c r="B48" s="21" t="s">
        <v>71</v>
      </c>
      <c r="C48" s="21"/>
      <c r="D48" s="21" t="s">
        <v>72</v>
      </c>
      <c r="E48" s="21" t="s">
        <v>73</v>
      </c>
      <c r="F48" s="21" t="s">
        <v>50</v>
      </c>
      <c r="G48" s="22">
        <v>80</v>
      </c>
      <c r="H48" s="27">
        <v>3.1</v>
      </c>
      <c r="I48" s="94">
        <f t="shared" si="2"/>
        <v>10658.271987601705</v>
      </c>
      <c r="J48" s="32">
        <f t="shared" si="3"/>
        <v>87054.251114125189</v>
      </c>
      <c r="K48" s="46">
        <v>25.81</v>
      </c>
      <c r="L48" s="28">
        <v>250000</v>
      </c>
      <c r="M48" s="28">
        <v>275090</v>
      </c>
      <c r="N48" s="53" t="s">
        <v>200</v>
      </c>
      <c r="O48" s="28">
        <v>100</v>
      </c>
      <c r="P48" s="37">
        <f>I48/$E$3</f>
        <v>1.7871131165696037</v>
      </c>
      <c r="Q48" s="38">
        <f>M48-R48</f>
        <v>273590</v>
      </c>
      <c r="R48" s="39">
        <f>IF(I48&lt;$L$3,600,1500)</f>
        <v>1500</v>
      </c>
      <c r="S48" s="40" t="s">
        <v>144</v>
      </c>
      <c r="T48" s="21" t="s">
        <v>65</v>
      </c>
      <c r="U48" s="21"/>
      <c r="V48" s="21"/>
      <c r="W48" s="21"/>
      <c r="X48" s="21"/>
    </row>
    <row r="49" spans="1:35" s="33" customFormat="1" x14ac:dyDescent="0.3">
      <c r="A49" s="21">
        <v>210290057</v>
      </c>
      <c r="B49" s="21" t="s">
        <v>74</v>
      </c>
      <c r="C49" s="21"/>
      <c r="D49" s="21" t="s">
        <v>72</v>
      </c>
      <c r="E49" s="21" t="s">
        <v>75</v>
      </c>
      <c r="F49" s="21" t="s">
        <v>50</v>
      </c>
      <c r="G49" s="22">
        <v>80</v>
      </c>
      <c r="H49" s="27">
        <v>3.1</v>
      </c>
      <c r="I49" s="94">
        <f t="shared" si="2"/>
        <v>10658.271987601705</v>
      </c>
      <c r="J49" s="32">
        <f t="shared" si="3"/>
        <v>87054.251114125189</v>
      </c>
      <c r="K49" s="46">
        <v>25.81</v>
      </c>
      <c r="L49" s="28">
        <v>250000</v>
      </c>
      <c r="M49" s="28">
        <v>275090</v>
      </c>
      <c r="N49" s="53" t="s">
        <v>200</v>
      </c>
      <c r="O49" s="28">
        <v>100</v>
      </c>
      <c r="P49" s="37">
        <f>I49/$E$3</f>
        <v>1.7871131165696037</v>
      </c>
      <c r="Q49" s="38">
        <f>M49-R49</f>
        <v>273590</v>
      </c>
      <c r="R49" s="39">
        <f>IF(I49&lt;$L$3,600,1500)</f>
        <v>1500</v>
      </c>
      <c r="S49" s="40" t="s">
        <v>144</v>
      </c>
      <c r="T49" s="21" t="s">
        <v>65</v>
      </c>
      <c r="U49" s="21"/>
      <c r="V49" s="21"/>
      <c r="W49" s="21"/>
      <c r="X49" s="21"/>
    </row>
    <row r="50" spans="1:35" s="16" customFormat="1" x14ac:dyDescent="0.3">
      <c r="A50" s="21">
        <v>210289810</v>
      </c>
      <c r="B50" s="21" t="s">
        <v>76</v>
      </c>
      <c r="C50" s="21"/>
      <c r="D50" s="21" t="s">
        <v>77</v>
      </c>
      <c r="E50" s="21" t="s">
        <v>78</v>
      </c>
      <c r="F50" s="21" t="s">
        <v>50</v>
      </c>
      <c r="G50" s="22">
        <v>80</v>
      </c>
      <c r="H50" s="27">
        <v>3.1</v>
      </c>
      <c r="I50" s="94">
        <f t="shared" si="2"/>
        <v>10658.271987601705</v>
      </c>
      <c r="J50" s="32">
        <f t="shared" si="3"/>
        <v>87054.251114125189</v>
      </c>
      <c r="K50" s="46">
        <v>25.81</v>
      </c>
      <c r="L50" s="28">
        <v>250000</v>
      </c>
      <c r="M50" s="28">
        <v>275090</v>
      </c>
      <c r="N50" s="53" t="s">
        <v>200</v>
      </c>
      <c r="O50" s="28">
        <v>100</v>
      </c>
      <c r="P50" s="37">
        <f>I50/$E$3</f>
        <v>1.7871131165696037</v>
      </c>
      <c r="Q50" s="38">
        <f>M50-R50</f>
        <v>273590</v>
      </c>
      <c r="R50" s="39">
        <f>IF(I50&lt;$L$3,600,1500)</f>
        <v>1500</v>
      </c>
      <c r="S50" s="40" t="s">
        <v>144</v>
      </c>
      <c r="T50" s="21" t="s">
        <v>65</v>
      </c>
      <c r="U50" s="21"/>
      <c r="V50" s="21"/>
      <c r="W50" s="21"/>
      <c r="X50" s="21"/>
    </row>
    <row r="51" spans="1:35" s="23" customFormat="1" x14ac:dyDescent="0.3">
      <c r="A51" s="21">
        <v>210819047</v>
      </c>
      <c r="B51" s="21" t="s">
        <v>79</v>
      </c>
      <c r="C51" s="21"/>
      <c r="D51" s="21" t="s">
        <v>80</v>
      </c>
      <c r="E51" s="21" t="s">
        <v>81</v>
      </c>
      <c r="F51" s="21" t="s">
        <v>50</v>
      </c>
      <c r="G51" s="22">
        <v>80</v>
      </c>
      <c r="H51" s="27">
        <v>3.1</v>
      </c>
      <c r="I51" s="94">
        <f t="shared" si="2"/>
        <v>10658.271987601705</v>
      </c>
      <c r="J51" s="32">
        <f t="shared" si="3"/>
        <v>87054.251114125189</v>
      </c>
      <c r="K51" s="46">
        <v>25.81</v>
      </c>
      <c r="L51" s="28">
        <v>250000</v>
      </c>
      <c r="M51" s="28">
        <v>275090</v>
      </c>
      <c r="N51" s="53" t="s">
        <v>200</v>
      </c>
      <c r="O51" s="28">
        <v>100</v>
      </c>
      <c r="P51" s="37">
        <f>I51/$E$3</f>
        <v>1.7871131165696037</v>
      </c>
      <c r="Q51" s="38">
        <f>M51-R51</f>
        <v>273590</v>
      </c>
      <c r="R51" s="39">
        <f>IF(I51&lt;$L$3,600,1500)</f>
        <v>1500</v>
      </c>
      <c r="S51" s="40" t="s">
        <v>144</v>
      </c>
      <c r="T51" s="21" t="s">
        <v>65</v>
      </c>
      <c r="U51" s="21"/>
      <c r="V51" s="21"/>
      <c r="W51" s="21"/>
      <c r="X51" s="21"/>
    </row>
    <row r="52" spans="1:35" s="30" customFormat="1" x14ac:dyDescent="0.3">
      <c r="A52" s="21">
        <v>210827294</v>
      </c>
      <c r="B52" s="21" t="s">
        <v>62</v>
      </c>
      <c r="C52" s="21"/>
      <c r="D52" s="21" t="s">
        <v>63</v>
      </c>
      <c r="E52" s="21" t="s">
        <v>64</v>
      </c>
      <c r="F52" s="21" t="s">
        <v>50</v>
      </c>
      <c r="G52" s="22">
        <v>40</v>
      </c>
      <c r="H52" s="27">
        <v>3.1</v>
      </c>
      <c r="I52" s="94">
        <f t="shared" si="2"/>
        <v>10702.713178294573</v>
      </c>
      <c r="J52" s="32">
        <f t="shared" si="3"/>
        <v>42332.87444293742</v>
      </c>
      <c r="K52" s="46">
        <v>12.9</v>
      </c>
      <c r="L52" s="28">
        <v>125000</v>
      </c>
      <c r="M52" s="28">
        <v>138065</v>
      </c>
      <c r="N52" s="53" t="s">
        <v>200</v>
      </c>
      <c r="O52" s="28">
        <v>100</v>
      </c>
      <c r="P52" s="37">
        <f>I52/$E$3</f>
        <v>1.7945647405191127</v>
      </c>
      <c r="Q52" s="38">
        <f>M52-R52</f>
        <v>136565</v>
      </c>
      <c r="R52" s="39">
        <f>IF(I52&lt;$L$3,600,1500)</f>
        <v>1500</v>
      </c>
      <c r="S52" s="40" t="s">
        <v>144</v>
      </c>
      <c r="T52" s="21" t="s">
        <v>65</v>
      </c>
      <c r="U52" s="21"/>
      <c r="V52" s="21"/>
      <c r="W52" s="21"/>
      <c r="X52" s="21"/>
    </row>
    <row r="53" spans="1:35" s="30" customFormat="1" x14ac:dyDescent="0.3">
      <c r="A53" s="23">
        <v>210392451</v>
      </c>
      <c r="B53" s="23" t="s">
        <v>124</v>
      </c>
      <c r="C53" s="23"/>
      <c r="D53" s="23" t="s">
        <v>125</v>
      </c>
      <c r="E53" s="23" t="s">
        <v>126</v>
      </c>
      <c r="F53" s="23" t="s">
        <v>127</v>
      </c>
      <c r="G53" s="60">
        <v>400</v>
      </c>
      <c r="H53" s="61">
        <v>19</v>
      </c>
      <c r="I53" s="94">
        <f t="shared" si="2"/>
        <v>11017.10213776722</v>
      </c>
      <c r="J53" s="32">
        <f t="shared" si="3"/>
        <v>77907.190466963773</v>
      </c>
      <c r="K53" s="46">
        <v>21.05</v>
      </c>
      <c r="L53" s="29">
        <v>210610</v>
      </c>
      <c r="M53" s="29">
        <v>231910</v>
      </c>
      <c r="N53" s="54" t="s">
        <v>200</v>
      </c>
      <c r="O53" s="29">
        <v>100</v>
      </c>
      <c r="P53" s="37">
        <f>I53/$E$3</f>
        <v>1.8472795364852705</v>
      </c>
      <c r="Q53" s="38">
        <f>M53-R53</f>
        <v>230410</v>
      </c>
      <c r="R53" s="39">
        <f>IF(I53&lt;$L$3,600,1500)</f>
        <v>1500</v>
      </c>
      <c r="S53" s="40" t="s">
        <v>144</v>
      </c>
      <c r="T53" s="23" t="s">
        <v>128</v>
      </c>
      <c r="U53" s="23"/>
      <c r="V53" s="23"/>
      <c r="W53" s="23"/>
      <c r="X53" s="21"/>
    </row>
    <row r="54" spans="1:35" s="16" customFormat="1" x14ac:dyDescent="0.3">
      <c r="A54" s="30">
        <v>210390988</v>
      </c>
      <c r="B54" s="30" t="s">
        <v>129</v>
      </c>
      <c r="C54" s="30"/>
      <c r="D54" s="30" t="s">
        <v>130</v>
      </c>
      <c r="E54" s="30" t="s">
        <v>131</v>
      </c>
      <c r="F54" s="30" t="s">
        <v>132</v>
      </c>
      <c r="G54" s="34">
        <v>50</v>
      </c>
      <c r="H54" s="47">
        <v>1.75</v>
      </c>
      <c r="I54" s="94">
        <f t="shared" si="2"/>
        <v>11156.457822891145</v>
      </c>
      <c r="J54" s="32">
        <f t="shared" si="3"/>
        <v>110970.86611121875</v>
      </c>
      <c r="K54" s="48">
        <v>28.57</v>
      </c>
      <c r="L54" s="31">
        <v>289820</v>
      </c>
      <c r="M54" s="31">
        <v>318740</v>
      </c>
      <c r="N54" s="57" t="s">
        <v>200</v>
      </c>
      <c r="O54" s="31">
        <v>100</v>
      </c>
      <c r="P54" s="37">
        <f>I54/$E$3</f>
        <v>1.8706458357355815</v>
      </c>
      <c r="Q54" s="38">
        <f>M54-R54</f>
        <v>317240</v>
      </c>
      <c r="R54" s="39">
        <f>IF(I54&lt;$L$3,600,1500)</f>
        <v>1500</v>
      </c>
      <c r="S54" s="40" t="s">
        <v>144</v>
      </c>
      <c r="T54" s="30" t="s">
        <v>133</v>
      </c>
      <c r="U54" s="30"/>
      <c r="V54" s="30"/>
      <c r="W54" s="30"/>
    </row>
    <row r="55" spans="1:35" s="16" customFormat="1" x14ac:dyDescent="0.3">
      <c r="A55" s="30">
        <v>210390483</v>
      </c>
      <c r="B55" s="30" t="s">
        <v>134</v>
      </c>
      <c r="C55" s="30"/>
      <c r="D55" s="30" t="s">
        <v>135</v>
      </c>
      <c r="E55" s="30" t="s">
        <v>136</v>
      </c>
      <c r="F55" s="30" t="s">
        <v>132</v>
      </c>
      <c r="G55" s="34">
        <v>50</v>
      </c>
      <c r="H55" s="47">
        <v>1.75</v>
      </c>
      <c r="I55" s="94">
        <f t="shared" si="2"/>
        <v>11156.457822891145</v>
      </c>
      <c r="J55" s="32">
        <f t="shared" si="3"/>
        <v>110970.86611121875</v>
      </c>
      <c r="K55" s="48">
        <v>28.57</v>
      </c>
      <c r="L55" s="31">
        <v>289820</v>
      </c>
      <c r="M55" s="31">
        <v>318740</v>
      </c>
      <c r="N55" s="57" t="s">
        <v>200</v>
      </c>
      <c r="O55" s="31">
        <v>100</v>
      </c>
      <c r="P55" s="37">
        <f>I55/$E$3</f>
        <v>1.8706458357355815</v>
      </c>
      <c r="Q55" s="38">
        <f>M55-R55</f>
        <v>317240</v>
      </c>
      <c r="R55" s="39">
        <f>IF(I55&lt;$L$3,600,1500)</f>
        <v>1500</v>
      </c>
      <c r="S55" s="40" t="s">
        <v>144</v>
      </c>
      <c r="T55" s="30" t="s">
        <v>133</v>
      </c>
      <c r="U55" s="30"/>
      <c r="V55" s="30"/>
      <c r="W55" s="30"/>
    </row>
    <row r="60" spans="1:35" s="1" customFormat="1" ht="80.25" customHeight="1" x14ac:dyDescent="0.3">
      <c r="A60" s="1" t="s">
        <v>214</v>
      </c>
      <c r="B60" s="1" t="s">
        <v>35</v>
      </c>
      <c r="C60" s="1" t="s">
        <v>36</v>
      </c>
      <c r="D60" s="1" t="s">
        <v>37</v>
      </c>
      <c r="E60" s="1" t="s">
        <v>38</v>
      </c>
      <c r="F60" s="1" t="s">
        <v>196</v>
      </c>
      <c r="G60" s="1" t="s">
        <v>39</v>
      </c>
      <c r="H60" s="1" t="s">
        <v>195</v>
      </c>
      <c r="I60" s="95" t="s">
        <v>194</v>
      </c>
      <c r="J60" s="1" t="s">
        <v>198</v>
      </c>
      <c r="K60" s="1" t="s">
        <v>40</v>
      </c>
      <c r="L60" s="1" t="s">
        <v>193</v>
      </c>
      <c r="M60" s="1" t="s">
        <v>41</v>
      </c>
      <c r="N60" s="1" t="s">
        <v>197</v>
      </c>
      <c r="O60" s="1" t="s">
        <v>192</v>
      </c>
      <c r="P60" s="1" t="s">
        <v>191</v>
      </c>
      <c r="Q60" s="1" t="s">
        <v>190</v>
      </c>
      <c r="R60" s="1" t="s">
        <v>189</v>
      </c>
      <c r="S60" s="1" t="s">
        <v>188</v>
      </c>
      <c r="T60" s="1" t="s">
        <v>187</v>
      </c>
      <c r="U60" s="1" t="s">
        <v>186</v>
      </c>
      <c r="V60" s="1" t="s">
        <v>185</v>
      </c>
      <c r="W60" s="1" t="s">
        <v>184</v>
      </c>
      <c r="X60" s="1" t="s">
        <v>183</v>
      </c>
      <c r="Y60" s="1" t="s">
        <v>182</v>
      </c>
      <c r="Z60" s="1" t="s">
        <v>42</v>
      </c>
      <c r="AA60" s="1" t="s">
        <v>43</v>
      </c>
      <c r="AB60" s="1" t="s">
        <v>44</v>
      </c>
      <c r="AC60" s="1" t="s">
        <v>45</v>
      </c>
      <c r="AD60" s="1" t="s">
        <v>181</v>
      </c>
      <c r="AE60" s="1" t="s">
        <v>180</v>
      </c>
      <c r="AF60" s="1" t="s">
        <v>179</v>
      </c>
      <c r="AG60" s="1" t="s">
        <v>178</v>
      </c>
      <c r="AH60" s="1" t="s">
        <v>46</v>
      </c>
      <c r="AI60" s="1" t="s">
        <v>177</v>
      </c>
    </row>
    <row r="61" spans="1:35" x14ac:dyDescent="0.3">
      <c r="A61">
        <v>210807919</v>
      </c>
      <c r="B61" t="s">
        <v>47</v>
      </c>
      <c r="D61" t="s">
        <v>48</v>
      </c>
      <c r="E61" t="s">
        <v>49</v>
      </c>
      <c r="F61" t="s">
        <v>155</v>
      </c>
      <c r="G61" t="s">
        <v>50</v>
      </c>
      <c r="H61"/>
      <c r="I61" s="96"/>
      <c r="J61">
        <v>27.59</v>
      </c>
      <c r="K61">
        <v>138347</v>
      </c>
      <c r="L61">
        <v>144434.26999999999</v>
      </c>
      <c r="M61">
        <v>152695</v>
      </c>
      <c r="N61">
        <v>5535.19</v>
      </c>
      <c r="O61" t="s">
        <v>154</v>
      </c>
      <c r="P61">
        <v>0</v>
      </c>
      <c r="Q61">
        <v>0</v>
      </c>
      <c r="R61">
        <v>152695</v>
      </c>
      <c r="S61"/>
      <c r="T61">
        <v>0</v>
      </c>
      <c r="U61">
        <v>0</v>
      </c>
      <c r="V61">
        <v>152695</v>
      </c>
      <c r="Z61" t="s">
        <v>153</v>
      </c>
      <c r="AA61">
        <v>100</v>
      </c>
      <c r="AB61">
        <v>152395</v>
      </c>
      <c r="AC61">
        <v>300</v>
      </c>
      <c r="AD61" t="s">
        <v>204</v>
      </c>
      <c r="AE61" t="s">
        <v>151</v>
      </c>
      <c r="AF61">
        <v>50505</v>
      </c>
      <c r="AG61">
        <v>333</v>
      </c>
      <c r="AH61" t="s">
        <v>157</v>
      </c>
      <c r="AI61" t="s">
        <v>156</v>
      </c>
    </row>
    <row r="62" spans="1:35" x14ac:dyDescent="0.3">
      <c r="A62">
        <v>210816049</v>
      </c>
      <c r="B62" t="s">
        <v>0</v>
      </c>
      <c r="D62" t="s">
        <v>1</v>
      </c>
      <c r="E62" t="s">
        <v>2</v>
      </c>
      <c r="F62" t="s">
        <v>171</v>
      </c>
      <c r="G62" t="s">
        <v>3</v>
      </c>
      <c r="H62"/>
      <c r="I62" s="96"/>
      <c r="J62">
        <v>14.29</v>
      </c>
      <c r="K62">
        <v>78523</v>
      </c>
      <c r="L62">
        <v>81978.009999999995</v>
      </c>
      <c r="M62">
        <v>87116</v>
      </c>
      <c r="N62">
        <v>6098.12</v>
      </c>
      <c r="O62" t="s">
        <v>154</v>
      </c>
      <c r="P62">
        <v>0</v>
      </c>
      <c r="Q62">
        <v>0</v>
      </c>
      <c r="R62">
        <v>87116</v>
      </c>
      <c r="S62"/>
      <c r="T62">
        <v>0</v>
      </c>
      <c r="U62">
        <v>0</v>
      </c>
      <c r="V62">
        <v>87116</v>
      </c>
      <c r="Z62" t="s">
        <v>153</v>
      </c>
      <c r="AA62">
        <v>100</v>
      </c>
      <c r="AB62">
        <v>86516</v>
      </c>
      <c r="AC62">
        <v>600</v>
      </c>
      <c r="AD62" t="s">
        <v>152</v>
      </c>
      <c r="AE62" t="s">
        <v>151</v>
      </c>
      <c r="AF62">
        <v>50505</v>
      </c>
      <c r="AG62">
        <v>333</v>
      </c>
      <c r="AH62" t="s">
        <v>4</v>
      </c>
      <c r="AI62" t="s">
        <v>176</v>
      </c>
    </row>
    <row r="63" spans="1:35" x14ac:dyDescent="0.3">
      <c r="A63">
        <v>210785175</v>
      </c>
      <c r="B63" t="s">
        <v>5</v>
      </c>
      <c r="D63" t="s">
        <v>6</v>
      </c>
      <c r="E63" t="s">
        <v>7</v>
      </c>
      <c r="F63" t="s">
        <v>171</v>
      </c>
      <c r="G63" t="s">
        <v>3</v>
      </c>
      <c r="H63"/>
      <c r="I63" s="96"/>
      <c r="J63">
        <v>28.57</v>
      </c>
      <c r="K63">
        <v>157500</v>
      </c>
      <c r="L63">
        <v>164430</v>
      </c>
      <c r="M63">
        <v>173691</v>
      </c>
      <c r="N63">
        <v>6079.19</v>
      </c>
      <c r="O63" t="s">
        <v>154</v>
      </c>
      <c r="P63">
        <v>0</v>
      </c>
      <c r="Q63">
        <v>0</v>
      </c>
      <c r="R63">
        <v>173691</v>
      </c>
      <c r="S63"/>
      <c r="T63">
        <v>0</v>
      </c>
      <c r="U63">
        <v>0</v>
      </c>
      <c r="V63">
        <v>173691</v>
      </c>
      <c r="Z63" t="s">
        <v>153</v>
      </c>
      <c r="AA63">
        <v>100</v>
      </c>
      <c r="AB63">
        <v>173091</v>
      </c>
      <c r="AC63">
        <v>600</v>
      </c>
      <c r="AD63" t="s">
        <v>152</v>
      </c>
      <c r="AE63" t="s">
        <v>151</v>
      </c>
      <c r="AF63">
        <v>50505</v>
      </c>
      <c r="AG63">
        <v>333</v>
      </c>
      <c r="AH63" t="s">
        <v>4</v>
      </c>
      <c r="AI63" t="s">
        <v>176</v>
      </c>
    </row>
    <row r="64" spans="1:35" x14ac:dyDescent="0.3">
      <c r="A64">
        <v>210785191</v>
      </c>
      <c r="B64" t="s">
        <v>8</v>
      </c>
      <c r="D64" t="s">
        <v>9</v>
      </c>
      <c r="E64" t="s">
        <v>10</v>
      </c>
      <c r="F64" t="s">
        <v>171</v>
      </c>
      <c r="G64" t="s">
        <v>3</v>
      </c>
      <c r="H64"/>
      <c r="I64" s="96"/>
      <c r="J64">
        <v>28.57</v>
      </c>
      <c r="K64">
        <v>157500</v>
      </c>
      <c r="L64">
        <v>164430</v>
      </c>
      <c r="M64">
        <v>173691</v>
      </c>
      <c r="N64">
        <v>6079.19</v>
      </c>
      <c r="O64" t="s">
        <v>154</v>
      </c>
      <c r="P64">
        <v>0</v>
      </c>
      <c r="Q64">
        <v>0</v>
      </c>
      <c r="R64">
        <v>173691</v>
      </c>
      <c r="S64"/>
      <c r="T64">
        <v>0</v>
      </c>
      <c r="U64">
        <v>0</v>
      </c>
      <c r="V64">
        <v>173691</v>
      </c>
      <c r="Z64" t="s">
        <v>153</v>
      </c>
      <c r="AA64">
        <v>100</v>
      </c>
      <c r="AB64">
        <v>173091</v>
      </c>
      <c r="AC64">
        <v>600</v>
      </c>
      <c r="AD64" t="s">
        <v>152</v>
      </c>
      <c r="AE64" t="s">
        <v>151</v>
      </c>
      <c r="AF64">
        <v>50505</v>
      </c>
      <c r="AG64">
        <v>333</v>
      </c>
      <c r="AH64" t="s">
        <v>4</v>
      </c>
      <c r="AI64" t="s">
        <v>176</v>
      </c>
    </row>
    <row r="65" spans="1:35" x14ac:dyDescent="0.3">
      <c r="A65">
        <v>210392451</v>
      </c>
      <c r="B65" t="s">
        <v>124</v>
      </c>
      <c r="D65" t="s">
        <v>125</v>
      </c>
      <c r="E65" t="s">
        <v>126</v>
      </c>
      <c r="F65" t="s">
        <v>175</v>
      </c>
      <c r="G65" t="s">
        <v>127</v>
      </c>
      <c r="H65"/>
      <c r="I65" s="96"/>
      <c r="J65">
        <v>21.05</v>
      </c>
      <c r="K65">
        <v>210610</v>
      </c>
      <c r="L65">
        <v>219876.84</v>
      </c>
      <c r="M65">
        <v>231910</v>
      </c>
      <c r="N65">
        <v>0</v>
      </c>
      <c r="O65" t="s">
        <v>154</v>
      </c>
      <c r="P65">
        <v>0</v>
      </c>
      <c r="Q65">
        <v>0</v>
      </c>
      <c r="R65">
        <v>231910</v>
      </c>
      <c r="S65"/>
      <c r="T65">
        <v>0</v>
      </c>
      <c r="U65">
        <v>0</v>
      </c>
      <c r="V65">
        <v>231910</v>
      </c>
      <c r="Z65" t="s">
        <v>153</v>
      </c>
      <c r="AA65">
        <v>100</v>
      </c>
      <c r="AB65">
        <v>230410</v>
      </c>
      <c r="AC65">
        <v>1500</v>
      </c>
      <c r="AD65" t="s">
        <v>152</v>
      </c>
      <c r="AE65" t="s">
        <v>151</v>
      </c>
      <c r="AF65">
        <v>50505</v>
      </c>
      <c r="AG65">
        <v>333</v>
      </c>
      <c r="AH65" t="s">
        <v>205</v>
      </c>
      <c r="AI65" t="s">
        <v>174</v>
      </c>
    </row>
    <row r="66" spans="1:35" x14ac:dyDescent="0.3">
      <c r="A66">
        <v>210552522</v>
      </c>
      <c r="B66" t="s">
        <v>11</v>
      </c>
      <c r="D66" t="s">
        <v>12</v>
      </c>
      <c r="E66" t="s">
        <v>13</v>
      </c>
      <c r="F66" t="s">
        <v>171</v>
      </c>
      <c r="G66" t="s">
        <v>3</v>
      </c>
      <c r="H66"/>
      <c r="I66" s="96"/>
      <c r="J66">
        <v>5.71</v>
      </c>
      <c r="K66">
        <v>49850</v>
      </c>
      <c r="L66">
        <v>52043.4</v>
      </c>
      <c r="M66">
        <v>55685</v>
      </c>
      <c r="N66">
        <v>9744.8799999999992</v>
      </c>
      <c r="O66" t="s">
        <v>154</v>
      </c>
      <c r="P66">
        <v>0</v>
      </c>
      <c r="Q66">
        <v>0</v>
      </c>
      <c r="R66">
        <v>55685</v>
      </c>
      <c r="S66"/>
      <c r="T66">
        <v>0</v>
      </c>
      <c r="U66">
        <v>0</v>
      </c>
      <c r="V66">
        <v>55685</v>
      </c>
      <c r="Z66" t="s">
        <v>153</v>
      </c>
      <c r="AA66">
        <v>100</v>
      </c>
      <c r="AB66">
        <v>54185</v>
      </c>
      <c r="AC66">
        <v>1500</v>
      </c>
      <c r="AD66" t="s">
        <v>152</v>
      </c>
      <c r="AE66" t="s">
        <v>151</v>
      </c>
      <c r="AF66">
        <v>50505</v>
      </c>
      <c r="AG66">
        <v>333</v>
      </c>
      <c r="AH66" t="s">
        <v>173</v>
      </c>
      <c r="AI66" t="s">
        <v>172</v>
      </c>
    </row>
    <row r="67" spans="1:35" x14ac:dyDescent="0.3">
      <c r="A67">
        <v>210224446</v>
      </c>
      <c r="B67" t="s">
        <v>15</v>
      </c>
      <c r="D67" t="s">
        <v>16</v>
      </c>
      <c r="E67" t="s">
        <v>17</v>
      </c>
      <c r="F67" t="s">
        <v>171</v>
      </c>
      <c r="G67" t="s">
        <v>3</v>
      </c>
      <c r="H67"/>
      <c r="I67" s="96"/>
      <c r="J67">
        <v>14.29</v>
      </c>
      <c r="K67">
        <v>124640</v>
      </c>
      <c r="L67">
        <v>130124.16</v>
      </c>
      <c r="M67">
        <v>137670</v>
      </c>
      <c r="N67">
        <v>9636.9</v>
      </c>
      <c r="O67" t="s">
        <v>154</v>
      </c>
      <c r="P67">
        <v>0</v>
      </c>
      <c r="Q67">
        <v>0</v>
      </c>
      <c r="R67">
        <v>137670</v>
      </c>
      <c r="S67"/>
      <c r="T67">
        <v>0</v>
      </c>
      <c r="U67">
        <v>0</v>
      </c>
      <c r="V67">
        <v>137670</v>
      </c>
      <c r="Z67" t="s">
        <v>153</v>
      </c>
      <c r="AA67">
        <v>100</v>
      </c>
      <c r="AB67">
        <v>136170</v>
      </c>
      <c r="AC67">
        <v>1500</v>
      </c>
      <c r="AD67" t="s">
        <v>152</v>
      </c>
      <c r="AE67" t="s">
        <v>151</v>
      </c>
      <c r="AF67">
        <v>50505</v>
      </c>
      <c r="AG67">
        <v>333</v>
      </c>
      <c r="AH67" t="s">
        <v>173</v>
      </c>
      <c r="AI67" t="s">
        <v>172</v>
      </c>
    </row>
    <row r="68" spans="1:35" x14ac:dyDescent="0.3">
      <c r="A68">
        <v>210181826</v>
      </c>
      <c r="B68" t="s">
        <v>18</v>
      </c>
      <c r="D68" t="s">
        <v>19</v>
      </c>
      <c r="E68" t="s">
        <v>20</v>
      </c>
      <c r="F68" t="s">
        <v>171</v>
      </c>
      <c r="G68" t="s">
        <v>3</v>
      </c>
      <c r="H68"/>
      <c r="I68" s="96"/>
      <c r="J68">
        <v>14.29</v>
      </c>
      <c r="K68">
        <v>124640</v>
      </c>
      <c r="L68">
        <v>130124.16</v>
      </c>
      <c r="M68">
        <v>137670</v>
      </c>
      <c r="N68">
        <v>9636.9</v>
      </c>
      <c r="O68" t="s">
        <v>154</v>
      </c>
      <c r="P68">
        <v>0</v>
      </c>
      <c r="Q68">
        <v>0</v>
      </c>
      <c r="R68">
        <v>137670</v>
      </c>
      <c r="S68"/>
      <c r="T68">
        <v>0</v>
      </c>
      <c r="U68">
        <v>0</v>
      </c>
      <c r="V68">
        <v>137670</v>
      </c>
      <c r="Z68" t="s">
        <v>153</v>
      </c>
      <c r="AA68">
        <v>100</v>
      </c>
      <c r="AB68">
        <v>136170</v>
      </c>
      <c r="AC68">
        <v>1500</v>
      </c>
      <c r="AD68" t="s">
        <v>152</v>
      </c>
      <c r="AE68" t="s">
        <v>151</v>
      </c>
      <c r="AF68">
        <v>50505</v>
      </c>
      <c r="AG68">
        <v>333</v>
      </c>
      <c r="AH68" t="s">
        <v>173</v>
      </c>
      <c r="AI68" t="s">
        <v>172</v>
      </c>
    </row>
    <row r="69" spans="1:35" x14ac:dyDescent="0.3">
      <c r="A69">
        <v>210224462</v>
      </c>
      <c r="B69" t="s">
        <v>21</v>
      </c>
      <c r="D69" t="s">
        <v>22</v>
      </c>
      <c r="E69" t="s">
        <v>23</v>
      </c>
      <c r="F69" t="s">
        <v>171</v>
      </c>
      <c r="G69" t="s">
        <v>3</v>
      </c>
      <c r="H69"/>
      <c r="I69" s="96"/>
      <c r="J69">
        <v>28.57</v>
      </c>
      <c r="K69">
        <v>250000</v>
      </c>
      <c r="L69">
        <v>261000</v>
      </c>
      <c r="M69">
        <v>275090</v>
      </c>
      <c r="N69">
        <v>9628.15</v>
      </c>
      <c r="O69" t="s">
        <v>154</v>
      </c>
      <c r="P69">
        <v>0</v>
      </c>
      <c r="Q69">
        <v>0</v>
      </c>
      <c r="R69">
        <v>275090</v>
      </c>
      <c r="S69"/>
      <c r="T69">
        <v>0</v>
      </c>
      <c r="U69">
        <v>0</v>
      </c>
      <c r="V69">
        <v>275090</v>
      </c>
      <c r="Z69" t="s">
        <v>153</v>
      </c>
      <c r="AA69">
        <v>100</v>
      </c>
      <c r="AB69">
        <v>273590</v>
      </c>
      <c r="AC69">
        <v>1500</v>
      </c>
      <c r="AD69" t="s">
        <v>152</v>
      </c>
      <c r="AE69" t="s">
        <v>151</v>
      </c>
      <c r="AF69">
        <v>50505</v>
      </c>
      <c r="AG69">
        <v>333</v>
      </c>
      <c r="AH69" t="s">
        <v>173</v>
      </c>
      <c r="AI69" t="s">
        <v>172</v>
      </c>
    </row>
    <row r="70" spans="1:35" x14ac:dyDescent="0.3">
      <c r="A70">
        <v>210383313</v>
      </c>
      <c r="B70" t="s">
        <v>24</v>
      </c>
      <c r="D70" t="s">
        <v>25</v>
      </c>
      <c r="E70" t="s">
        <v>26</v>
      </c>
      <c r="F70" t="s">
        <v>171</v>
      </c>
      <c r="G70" t="s">
        <v>3</v>
      </c>
      <c r="H70"/>
      <c r="I70" s="96"/>
      <c r="J70">
        <v>28.57</v>
      </c>
      <c r="K70">
        <v>250000</v>
      </c>
      <c r="L70">
        <v>261000</v>
      </c>
      <c r="M70">
        <v>275090</v>
      </c>
      <c r="N70">
        <v>9628.15</v>
      </c>
      <c r="O70" t="s">
        <v>154</v>
      </c>
      <c r="P70">
        <v>0</v>
      </c>
      <c r="Q70">
        <v>0</v>
      </c>
      <c r="R70">
        <v>275090</v>
      </c>
      <c r="S70"/>
      <c r="T70">
        <v>0</v>
      </c>
      <c r="U70">
        <v>0</v>
      </c>
      <c r="V70">
        <v>275090</v>
      </c>
      <c r="Z70" t="s">
        <v>153</v>
      </c>
      <c r="AA70">
        <v>100</v>
      </c>
      <c r="AB70">
        <v>273590</v>
      </c>
      <c r="AC70">
        <v>1500</v>
      </c>
      <c r="AD70" t="s">
        <v>152</v>
      </c>
      <c r="AE70" t="s">
        <v>151</v>
      </c>
      <c r="AF70">
        <v>50505</v>
      </c>
      <c r="AG70">
        <v>333</v>
      </c>
      <c r="AH70" t="s">
        <v>173</v>
      </c>
      <c r="AI70" t="s">
        <v>172</v>
      </c>
    </row>
    <row r="71" spans="1:35" x14ac:dyDescent="0.3">
      <c r="A71">
        <v>210816099</v>
      </c>
      <c r="B71" t="s">
        <v>27</v>
      </c>
      <c r="D71" t="s">
        <v>28</v>
      </c>
      <c r="E71" t="s">
        <v>29</v>
      </c>
      <c r="F71" t="s">
        <v>171</v>
      </c>
      <c r="G71" t="s">
        <v>3</v>
      </c>
      <c r="H71"/>
      <c r="I71" s="96"/>
      <c r="J71">
        <v>14.29</v>
      </c>
      <c r="K71">
        <v>87248</v>
      </c>
      <c r="L71">
        <v>91086.91</v>
      </c>
      <c r="M71">
        <v>96681</v>
      </c>
      <c r="N71">
        <v>6767.67</v>
      </c>
      <c r="O71" t="s">
        <v>154</v>
      </c>
      <c r="P71">
        <v>0</v>
      </c>
      <c r="Q71">
        <v>0</v>
      </c>
      <c r="R71">
        <v>96681</v>
      </c>
      <c r="S71"/>
      <c r="T71">
        <v>0</v>
      </c>
      <c r="U71">
        <v>0</v>
      </c>
      <c r="V71">
        <v>96681</v>
      </c>
      <c r="Z71" t="s">
        <v>153</v>
      </c>
      <c r="AA71">
        <v>100</v>
      </c>
      <c r="AB71">
        <v>96081</v>
      </c>
      <c r="AC71">
        <v>600</v>
      </c>
      <c r="AD71" t="s">
        <v>152</v>
      </c>
      <c r="AE71" t="s">
        <v>151</v>
      </c>
      <c r="AF71">
        <v>50505</v>
      </c>
      <c r="AG71">
        <v>333</v>
      </c>
      <c r="AH71" t="s">
        <v>170</v>
      </c>
      <c r="AI71" t="s">
        <v>169</v>
      </c>
    </row>
    <row r="72" spans="1:35" x14ac:dyDescent="0.3">
      <c r="A72">
        <v>210816138</v>
      </c>
      <c r="B72" t="s">
        <v>31</v>
      </c>
      <c r="D72" t="s">
        <v>32</v>
      </c>
      <c r="E72" t="s">
        <v>7</v>
      </c>
      <c r="F72" t="s">
        <v>171</v>
      </c>
      <c r="G72" t="s">
        <v>3</v>
      </c>
      <c r="H72"/>
      <c r="I72" s="96"/>
      <c r="J72">
        <v>28.57</v>
      </c>
      <c r="K72">
        <v>175000</v>
      </c>
      <c r="L72">
        <v>182700</v>
      </c>
      <c r="M72">
        <v>192875</v>
      </c>
      <c r="N72">
        <v>6750.63</v>
      </c>
      <c r="O72" t="s">
        <v>154</v>
      </c>
      <c r="P72">
        <v>0</v>
      </c>
      <c r="Q72">
        <v>0</v>
      </c>
      <c r="R72">
        <v>192875</v>
      </c>
      <c r="S72"/>
      <c r="T72">
        <v>0</v>
      </c>
      <c r="U72">
        <v>0</v>
      </c>
      <c r="V72">
        <v>192875</v>
      </c>
      <c r="Z72" t="s">
        <v>153</v>
      </c>
      <c r="AA72">
        <v>100</v>
      </c>
      <c r="AB72">
        <v>192275</v>
      </c>
      <c r="AC72">
        <v>600</v>
      </c>
      <c r="AD72" t="s">
        <v>152</v>
      </c>
      <c r="AE72" t="s">
        <v>151</v>
      </c>
      <c r="AF72">
        <v>50505</v>
      </c>
      <c r="AG72">
        <v>333</v>
      </c>
      <c r="AH72" t="s">
        <v>170</v>
      </c>
      <c r="AI72" t="s">
        <v>169</v>
      </c>
    </row>
    <row r="73" spans="1:35" x14ac:dyDescent="0.3">
      <c r="A73">
        <v>210816170</v>
      </c>
      <c r="B73" t="s">
        <v>33</v>
      </c>
      <c r="D73" t="s">
        <v>34</v>
      </c>
      <c r="E73" t="s">
        <v>10</v>
      </c>
      <c r="F73" t="s">
        <v>171</v>
      </c>
      <c r="G73" t="s">
        <v>3</v>
      </c>
      <c r="H73"/>
      <c r="I73" s="96"/>
      <c r="J73">
        <v>28.57</v>
      </c>
      <c r="K73">
        <v>175000</v>
      </c>
      <c r="L73">
        <v>182700</v>
      </c>
      <c r="M73">
        <v>192875</v>
      </c>
      <c r="N73">
        <v>6750.63</v>
      </c>
      <c r="O73" t="s">
        <v>154</v>
      </c>
      <c r="P73">
        <v>0</v>
      </c>
      <c r="Q73">
        <v>0</v>
      </c>
      <c r="R73">
        <v>192875</v>
      </c>
      <c r="S73"/>
      <c r="T73">
        <v>0</v>
      </c>
      <c r="U73">
        <v>0</v>
      </c>
      <c r="V73">
        <v>192875</v>
      </c>
      <c r="Z73" t="s">
        <v>153</v>
      </c>
      <c r="AA73">
        <v>100</v>
      </c>
      <c r="AB73">
        <v>192275</v>
      </c>
      <c r="AC73">
        <v>600</v>
      </c>
      <c r="AD73" t="s">
        <v>152</v>
      </c>
      <c r="AE73" t="s">
        <v>151</v>
      </c>
      <c r="AF73">
        <v>50505</v>
      </c>
      <c r="AG73">
        <v>333</v>
      </c>
      <c r="AH73" t="s">
        <v>170</v>
      </c>
      <c r="AI73" t="s">
        <v>169</v>
      </c>
    </row>
    <row r="74" spans="1:35" x14ac:dyDescent="0.3">
      <c r="A74">
        <v>210921608</v>
      </c>
      <c r="B74" t="s">
        <v>201</v>
      </c>
      <c r="D74" t="s">
        <v>202</v>
      </c>
      <c r="E74" t="s">
        <v>119</v>
      </c>
      <c r="F74" t="s">
        <v>155</v>
      </c>
      <c r="G74" t="s">
        <v>50</v>
      </c>
      <c r="H74"/>
      <c r="I74" s="96"/>
      <c r="J74">
        <v>27.59</v>
      </c>
      <c r="K74">
        <v>138300</v>
      </c>
      <c r="L74">
        <v>144385.20000000001</v>
      </c>
      <c r="M74">
        <v>152644</v>
      </c>
      <c r="N74">
        <v>5533.34</v>
      </c>
      <c r="O74" t="s">
        <v>154</v>
      </c>
      <c r="P74">
        <v>0</v>
      </c>
      <c r="Q74">
        <v>0</v>
      </c>
      <c r="R74">
        <v>152644</v>
      </c>
      <c r="S74"/>
      <c r="T74">
        <v>0</v>
      </c>
      <c r="U74">
        <v>0</v>
      </c>
      <c r="V74">
        <v>152644</v>
      </c>
      <c r="Z74" t="s">
        <v>154</v>
      </c>
      <c r="AA74">
        <v>100</v>
      </c>
      <c r="AB74">
        <v>152344</v>
      </c>
      <c r="AC74">
        <v>300</v>
      </c>
      <c r="AD74" t="s">
        <v>162</v>
      </c>
      <c r="AE74" t="s">
        <v>151</v>
      </c>
      <c r="AF74">
        <v>50505</v>
      </c>
      <c r="AG74">
        <v>333</v>
      </c>
      <c r="AH74" t="s">
        <v>206</v>
      </c>
      <c r="AI74" t="s">
        <v>207</v>
      </c>
    </row>
    <row r="75" spans="1:35" x14ac:dyDescent="0.3">
      <c r="A75">
        <v>210848761</v>
      </c>
      <c r="B75" t="s">
        <v>52</v>
      </c>
      <c r="D75" t="s">
        <v>53</v>
      </c>
      <c r="E75" t="s">
        <v>54</v>
      </c>
      <c r="F75" t="s">
        <v>155</v>
      </c>
      <c r="G75" t="s">
        <v>50</v>
      </c>
      <c r="H75"/>
      <c r="I75" s="96"/>
      <c r="J75">
        <v>27.59</v>
      </c>
      <c r="K75">
        <v>141750</v>
      </c>
      <c r="L75">
        <v>147987</v>
      </c>
      <c r="M75">
        <v>156426</v>
      </c>
      <c r="N75">
        <v>5670.44</v>
      </c>
      <c r="O75" t="s">
        <v>154</v>
      </c>
      <c r="P75">
        <v>0</v>
      </c>
      <c r="Q75">
        <v>0</v>
      </c>
      <c r="R75">
        <v>156426</v>
      </c>
      <c r="S75"/>
      <c r="T75">
        <v>0</v>
      </c>
      <c r="U75">
        <v>0</v>
      </c>
      <c r="V75">
        <v>156426</v>
      </c>
      <c r="Z75" t="s">
        <v>153</v>
      </c>
      <c r="AA75">
        <v>100</v>
      </c>
      <c r="AB75">
        <v>155826</v>
      </c>
      <c r="AC75">
        <v>600</v>
      </c>
      <c r="AD75" t="s">
        <v>152</v>
      </c>
      <c r="AE75" t="s">
        <v>151</v>
      </c>
      <c r="AF75">
        <v>50505</v>
      </c>
      <c r="AG75">
        <v>333</v>
      </c>
      <c r="AH75" t="s">
        <v>208</v>
      </c>
      <c r="AI75" t="s">
        <v>208</v>
      </c>
    </row>
    <row r="76" spans="1:35" x14ac:dyDescent="0.3">
      <c r="A76">
        <v>210848779</v>
      </c>
      <c r="B76" t="s">
        <v>56</v>
      </c>
      <c r="D76" t="s">
        <v>57</v>
      </c>
      <c r="E76" t="s">
        <v>58</v>
      </c>
      <c r="F76" t="s">
        <v>155</v>
      </c>
      <c r="G76" t="s">
        <v>50</v>
      </c>
      <c r="H76"/>
      <c r="I76" s="96"/>
      <c r="J76">
        <v>27.59</v>
      </c>
      <c r="K76">
        <v>141750</v>
      </c>
      <c r="L76">
        <v>147987</v>
      </c>
      <c r="M76">
        <v>156426</v>
      </c>
      <c r="N76">
        <v>5670.44</v>
      </c>
      <c r="O76" t="s">
        <v>154</v>
      </c>
      <c r="P76">
        <v>0</v>
      </c>
      <c r="Q76">
        <v>0</v>
      </c>
      <c r="R76">
        <v>156426</v>
      </c>
      <c r="S76"/>
      <c r="T76">
        <v>0</v>
      </c>
      <c r="U76">
        <v>0</v>
      </c>
      <c r="V76">
        <v>156426</v>
      </c>
      <c r="Z76" t="s">
        <v>153</v>
      </c>
      <c r="AA76">
        <v>100</v>
      </c>
      <c r="AB76">
        <v>155826</v>
      </c>
      <c r="AC76">
        <v>600</v>
      </c>
      <c r="AD76" t="s">
        <v>152</v>
      </c>
      <c r="AE76" t="s">
        <v>151</v>
      </c>
      <c r="AF76">
        <v>50505</v>
      </c>
      <c r="AG76">
        <v>333</v>
      </c>
      <c r="AH76" t="s">
        <v>208</v>
      </c>
      <c r="AI76" t="s">
        <v>208</v>
      </c>
    </row>
    <row r="77" spans="1:35" x14ac:dyDescent="0.3">
      <c r="A77">
        <v>210849929</v>
      </c>
      <c r="B77" t="s">
        <v>59</v>
      </c>
      <c r="D77" t="s">
        <v>60</v>
      </c>
      <c r="E77" t="s">
        <v>61</v>
      </c>
      <c r="F77" t="s">
        <v>155</v>
      </c>
      <c r="G77" t="s">
        <v>50</v>
      </c>
      <c r="H77"/>
      <c r="I77" s="96"/>
      <c r="J77">
        <v>27.59</v>
      </c>
      <c r="K77">
        <v>141750</v>
      </c>
      <c r="L77">
        <v>147987</v>
      </c>
      <c r="M77">
        <v>156426</v>
      </c>
      <c r="N77">
        <v>5670.44</v>
      </c>
      <c r="O77" t="s">
        <v>154</v>
      </c>
      <c r="P77">
        <v>0</v>
      </c>
      <c r="Q77">
        <v>0</v>
      </c>
      <c r="R77">
        <v>156426</v>
      </c>
      <c r="S77"/>
      <c r="T77">
        <v>0</v>
      </c>
      <c r="U77">
        <v>0</v>
      </c>
      <c r="V77">
        <v>156426</v>
      </c>
      <c r="Z77" t="s">
        <v>153</v>
      </c>
      <c r="AA77">
        <v>100</v>
      </c>
      <c r="AB77">
        <v>155826</v>
      </c>
      <c r="AC77">
        <v>600</v>
      </c>
      <c r="AD77" t="s">
        <v>152</v>
      </c>
      <c r="AE77" t="s">
        <v>151</v>
      </c>
      <c r="AF77">
        <v>50505</v>
      </c>
      <c r="AG77">
        <v>333</v>
      </c>
      <c r="AH77" t="s">
        <v>208</v>
      </c>
      <c r="AI77" t="s">
        <v>208</v>
      </c>
    </row>
    <row r="78" spans="1:35" x14ac:dyDescent="0.3">
      <c r="A78">
        <v>210827294</v>
      </c>
      <c r="B78" t="s">
        <v>62</v>
      </c>
      <c r="D78" t="s">
        <v>63</v>
      </c>
      <c r="E78" t="s">
        <v>64</v>
      </c>
      <c r="F78" t="s">
        <v>155</v>
      </c>
      <c r="G78" t="s">
        <v>50</v>
      </c>
      <c r="H78"/>
      <c r="I78" s="96"/>
      <c r="J78">
        <v>13.79</v>
      </c>
      <c r="K78">
        <v>125000</v>
      </c>
      <c r="L78">
        <v>130500</v>
      </c>
      <c r="M78">
        <v>138065</v>
      </c>
      <c r="N78">
        <v>10009.709999999999</v>
      </c>
      <c r="O78" t="s">
        <v>154</v>
      </c>
      <c r="P78">
        <v>0</v>
      </c>
      <c r="Q78">
        <v>0</v>
      </c>
      <c r="R78">
        <v>138065</v>
      </c>
      <c r="S78"/>
      <c r="T78">
        <v>0</v>
      </c>
      <c r="U78">
        <v>0</v>
      </c>
      <c r="V78">
        <v>138065</v>
      </c>
      <c r="Z78" t="s">
        <v>153</v>
      </c>
      <c r="AA78">
        <v>100</v>
      </c>
      <c r="AB78">
        <v>136565</v>
      </c>
      <c r="AC78">
        <v>1500</v>
      </c>
      <c r="AD78" t="s">
        <v>152</v>
      </c>
      <c r="AE78" t="s">
        <v>151</v>
      </c>
      <c r="AF78">
        <v>50505</v>
      </c>
      <c r="AG78">
        <v>333</v>
      </c>
      <c r="AH78" t="s">
        <v>150</v>
      </c>
      <c r="AI78" t="s">
        <v>149</v>
      </c>
    </row>
    <row r="79" spans="1:35" x14ac:dyDescent="0.3">
      <c r="A79">
        <v>210735829</v>
      </c>
      <c r="B79" t="s">
        <v>66</v>
      </c>
      <c r="D79" t="s">
        <v>67</v>
      </c>
      <c r="E79" t="s">
        <v>68</v>
      </c>
      <c r="F79" t="s">
        <v>155</v>
      </c>
      <c r="G79" t="s">
        <v>50</v>
      </c>
      <c r="H79"/>
      <c r="I79" s="96"/>
      <c r="J79">
        <v>27.59</v>
      </c>
      <c r="K79">
        <v>250000</v>
      </c>
      <c r="L79">
        <v>261000</v>
      </c>
      <c r="M79">
        <v>275090</v>
      </c>
      <c r="N79">
        <v>9972.01</v>
      </c>
      <c r="O79" t="s">
        <v>154</v>
      </c>
      <c r="P79">
        <v>0</v>
      </c>
      <c r="Q79">
        <v>0</v>
      </c>
      <c r="R79">
        <v>275090</v>
      </c>
      <c r="S79"/>
      <c r="T79">
        <v>0</v>
      </c>
      <c r="U79">
        <v>0</v>
      </c>
      <c r="V79">
        <v>275090</v>
      </c>
      <c r="Z79" t="s">
        <v>153</v>
      </c>
      <c r="AA79">
        <v>100</v>
      </c>
      <c r="AB79">
        <v>273590</v>
      </c>
      <c r="AC79">
        <v>1500</v>
      </c>
      <c r="AD79" t="s">
        <v>152</v>
      </c>
      <c r="AE79" t="s">
        <v>151</v>
      </c>
      <c r="AF79">
        <v>50505</v>
      </c>
      <c r="AG79">
        <v>333</v>
      </c>
      <c r="AH79" t="s">
        <v>150</v>
      </c>
      <c r="AI79" t="s">
        <v>149</v>
      </c>
    </row>
    <row r="80" spans="1:35" x14ac:dyDescent="0.3">
      <c r="A80">
        <v>210185189</v>
      </c>
      <c r="B80" t="s">
        <v>69</v>
      </c>
      <c r="D80" t="s">
        <v>67</v>
      </c>
      <c r="E80" t="s">
        <v>70</v>
      </c>
      <c r="F80" t="s">
        <v>155</v>
      </c>
      <c r="G80" t="s">
        <v>50</v>
      </c>
      <c r="H80"/>
      <c r="I80" s="96"/>
      <c r="J80">
        <v>27.59</v>
      </c>
      <c r="K80">
        <v>250000</v>
      </c>
      <c r="L80">
        <v>261000</v>
      </c>
      <c r="M80">
        <v>275090</v>
      </c>
      <c r="N80">
        <v>9972.01</v>
      </c>
      <c r="O80" t="s">
        <v>154</v>
      </c>
      <c r="P80">
        <v>0</v>
      </c>
      <c r="Q80">
        <v>0</v>
      </c>
      <c r="R80">
        <v>275090</v>
      </c>
      <c r="S80"/>
      <c r="T80">
        <v>0</v>
      </c>
      <c r="U80">
        <v>0</v>
      </c>
      <c r="V80">
        <v>275090</v>
      </c>
      <c r="Z80" t="s">
        <v>153</v>
      </c>
      <c r="AA80">
        <v>100</v>
      </c>
      <c r="AB80">
        <v>273590</v>
      </c>
      <c r="AC80">
        <v>1500</v>
      </c>
      <c r="AD80" t="s">
        <v>152</v>
      </c>
      <c r="AE80" t="s">
        <v>151</v>
      </c>
      <c r="AF80">
        <v>50505</v>
      </c>
      <c r="AG80">
        <v>333</v>
      </c>
      <c r="AH80" t="s">
        <v>150</v>
      </c>
      <c r="AI80" t="s">
        <v>149</v>
      </c>
    </row>
    <row r="81" spans="1:35" x14ac:dyDescent="0.3">
      <c r="A81">
        <v>210735837</v>
      </c>
      <c r="B81" t="s">
        <v>71</v>
      </c>
      <c r="D81" t="s">
        <v>72</v>
      </c>
      <c r="E81" t="s">
        <v>73</v>
      </c>
      <c r="F81" t="s">
        <v>155</v>
      </c>
      <c r="G81" t="s">
        <v>50</v>
      </c>
      <c r="H81"/>
      <c r="I81" s="96"/>
      <c r="J81">
        <v>27.59</v>
      </c>
      <c r="K81">
        <v>250000</v>
      </c>
      <c r="L81">
        <v>261000</v>
      </c>
      <c r="M81">
        <v>275090</v>
      </c>
      <c r="N81">
        <v>9972.01</v>
      </c>
      <c r="O81" t="s">
        <v>154</v>
      </c>
      <c r="P81">
        <v>0</v>
      </c>
      <c r="Q81">
        <v>0</v>
      </c>
      <c r="R81">
        <v>275090</v>
      </c>
      <c r="S81"/>
      <c r="T81">
        <v>0</v>
      </c>
      <c r="U81">
        <v>0</v>
      </c>
      <c r="V81">
        <v>275090</v>
      </c>
      <c r="Z81" t="s">
        <v>153</v>
      </c>
      <c r="AA81">
        <v>100</v>
      </c>
      <c r="AB81">
        <v>273590</v>
      </c>
      <c r="AC81">
        <v>1500</v>
      </c>
      <c r="AD81" t="s">
        <v>152</v>
      </c>
      <c r="AE81" t="s">
        <v>151</v>
      </c>
      <c r="AF81">
        <v>50505</v>
      </c>
      <c r="AG81">
        <v>333</v>
      </c>
      <c r="AH81" t="s">
        <v>150</v>
      </c>
      <c r="AI81" t="s">
        <v>149</v>
      </c>
    </row>
    <row r="82" spans="1:35" x14ac:dyDescent="0.3">
      <c r="A82">
        <v>210290057</v>
      </c>
      <c r="B82" t="s">
        <v>74</v>
      </c>
      <c r="D82" t="s">
        <v>72</v>
      </c>
      <c r="E82" t="s">
        <v>75</v>
      </c>
      <c r="F82" t="s">
        <v>155</v>
      </c>
      <c r="G82" t="s">
        <v>50</v>
      </c>
      <c r="H82"/>
      <c r="I82" s="96"/>
      <c r="J82">
        <v>27.59</v>
      </c>
      <c r="K82">
        <v>250000</v>
      </c>
      <c r="L82">
        <v>261000</v>
      </c>
      <c r="M82">
        <v>275090</v>
      </c>
      <c r="N82">
        <v>9972.01</v>
      </c>
      <c r="O82" t="s">
        <v>154</v>
      </c>
      <c r="P82">
        <v>0</v>
      </c>
      <c r="Q82">
        <v>0</v>
      </c>
      <c r="R82">
        <v>275090</v>
      </c>
      <c r="S82"/>
      <c r="T82">
        <v>0</v>
      </c>
      <c r="U82">
        <v>0</v>
      </c>
      <c r="V82">
        <v>275090</v>
      </c>
      <c r="Z82" t="s">
        <v>153</v>
      </c>
      <c r="AA82">
        <v>100</v>
      </c>
      <c r="AB82">
        <v>273590</v>
      </c>
      <c r="AC82">
        <v>1500</v>
      </c>
      <c r="AD82" t="s">
        <v>152</v>
      </c>
      <c r="AE82" t="s">
        <v>151</v>
      </c>
      <c r="AF82">
        <v>50505</v>
      </c>
      <c r="AG82">
        <v>333</v>
      </c>
      <c r="AH82" t="s">
        <v>150</v>
      </c>
      <c r="AI82" t="s">
        <v>149</v>
      </c>
    </row>
    <row r="83" spans="1:35" x14ac:dyDescent="0.3">
      <c r="A83">
        <v>210289810</v>
      </c>
      <c r="B83" t="s">
        <v>76</v>
      </c>
      <c r="D83" t="s">
        <v>77</v>
      </c>
      <c r="E83" t="s">
        <v>78</v>
      </c>
      <c r="F83" t="s">
        <v>155</v>
      </c>
      <c r="G83" t="s">
        <v>50</v>
      </c>
      <c r="H83"/>
      <c r="I83" s="96"/>
      <c r="J83">
        <v>27.59</v>
      </c>
      <c r="K83">
        <v>250000</v>
      </c>
      <c r="L83">
        <v>261000</v>
      </c>
      <c r="M83">
        <v>275090</v>
      </c>
      <c r="N83">
        <v>9972.01</v>
      </c>
      <c r="O83" t="s">
        <v>154</v>
      </c>
      <c r="P83">
        <v>0</v>
      </c>
      <c r="Q83">
        <v>0</v>
      </c>
      <c r="R83">
        <v>275090</v>
      </c>
      <c r="S83"/>
      <c r="T83">
        <v>0</v>
      </c>
      <c r="U83">
        <v>0</v>
      </c>
      <c r="V83">
        <v>275090</v>
      </c>
      <c r="Z83" t="s">
        <v>153</v>
      </c>
      <c r="AA83">
        <v>100</v>
      </c>
      <c r="AB83">
        <v>273590</v>
      </c>
      <c r="AC83">
        <v>1500</v>
      </c>
      <c r="AD83" t="s">
        <v>152</v>
      </c>
      <c r="AE83" t="s">
        <v>151</v>
      </c>
      <c r="AF83">
        <v>50505</v>
      </c>
      <c r="AG83">
        <v>333</v>
      </c>
      <c r="AH83" t="s">
        <v>150</v>
      </c>
      <c r="AI83" t="s">
        <v>149</v>
      </c>
    </row>
    <row r="84" spans="1:35" x14ac:dyDescent="0.3">
      <c r="A84">
        <v>210819047</v>
      </c>
      <c r="B84" t="s">
        <v>79</v>
      </c>
      <c r="D84" t="s">
        <v>80</v>
      </c>
      <c r="E84" t="s">
        <v>81</v>
      </c>
      <c r="F84" t="s">
        <v>155</v>
      </c>
      <c r="G84" t="s">
        <v>50</v>
      </c>
      <c r="H84"/>
      <c r="I84" s="96"/>
      <c r="J84">
        <v>27.59</v>
      </c>
      <c r="K84">
        <v>250000</v>
      </c>
      <c r="L84">
        <v>261000</v>
      </c>
      <c r="M84">
        <v>275090</v>
      </c>
      <c r="N84">
        <v>9972.01</v>
      </c>
      <c r="O84" t="s">
        <v>154</v>
      </c>
      <c r="P84">
        <v>0</v>
      </c>
      <c r="Q84">
        <v>0</v>
      </c>
      <c r="R84">
        <v>275090</v>
      </c>
      <c r="S84"/>
      <c r="T84">
        <v>0</v>
      </c>
      <c r="U84">
        <v>0</v>
      </c>
      <c r="V84">
        <v>275090</v>
      </c>
      <c r="Z84" t="s">
        <v>153</v>
      </c>
      <c r="AA84">
        <v>100</v>
      </c>
      <c r="AB84">
        <v>273590</v>
      </c>
      <c r="AC84">
        <v>1500</v>
      </c>
      <c r="AD84" t="s">
        <v>152</v>
      </c>
      <c r="AE84" t="s">
        <v>151</v>
      </c>
      <c r="AF84">
        <v>50505</v>
      </c>
      <c r="AG84">
        <v>333</v>
      </c>
      <c r="AH84" t="s">
        <v>150</v>
      </c>
      <c r="AI84" t="s">
        <v>149</v>
      </c>
    </row>
    <row r="85" spans="1:35" x14ac:dyDescent="0.3">
      <c r="A85">
        <v>210844204</v>
      </c>
      <c r="B85" t="s">
        <v>82</v>
      </c>
      <c r="D85" t="s">
        <v>83</v>
      </c>
      <c r="E85" t="s">
        <v>84</v>
      </c>
      <c r="F85" t="s">
        <v>155</v>
      </c>
      <c r="G85" t="s">
        <v>50</v>
      </c>
      <c r="H85"/>
      <c r="I85" s="96"/>
      <c r="J85">
        <v>27.59</v>
      </c>
      <c r="K85">
        <v>138347</v>
      </c>
      <c r="L85">
        <v>144434.26999999999</v>
      </c>
      <c r="M85">
        <v>152695</v>
      </c>
      <c r="N85">
        <v>5535.19</v>
      </c>
      <c r="O85" t="s">
        <v>154</v>
      </c>
      <c r="P85">
        <v>0</v>
      </c>
      <c r="Q85">
        <v>0</v>
      </c>
      <c r="R85">
        <v>152695</v>
      </c>
      <c r="S85"/>
      <c r="T85">
        <v>0</v>
      </c>
      <c r="U85">
        <v>0</v>
      </c>
      <c r="V85">
        <v>152695</v>
      </c>
      <c r="Z85" t="s">
        <v>153</v>
      </c>
      <c r="AA85">
        <v>100</v>
      </c>
      <c r="AB85">
        <v>152395</v>
      </c>
      <c r="AC85">
        <v>300</v>
      </c>
      <c r="AD85" t="s">
        <v>162</v>
      </c>
      <c r="AE85" t="s">
        <v>151</v>
      </c>
      <c r="AF85">
        <v>50505</v>
      </c>
      <c r="AG85">
        <v>333</v>
      </c>
      <c r="AH85" t="s">
        <v>170</v>
      </c>
      <c r="AI85" t="s">
        <v>169</v>
      </c>
    </row>
    <row r="86" spans="1:35" s="86" customFormat="1" x14ac:dyDescent="0.3">
      <c r="A86" s="86">
        <v>210949347</v>
      </c>
      <c r="B86" s="86" t="s">
        <v>209</v>
      </c>
      <c r="D86" s="86" t="s">
        <v>86</v>
      </c>
      <c r="E86" s="86" t="s">
        <v>210</v>
      </c>
      <c r="F86" s="86" t="s">
        <v>155</v>
      </c>
      <c r="G86" s="86" t="s">
        <v>50</v>
      </c>
      <c r="I86" s="97"/>
      <c r="J86" s="86">
        <v>27.59</v>
      </c>
      <c r="K86" s="86">
        <v>138347</v>
      </c>
      <c r="L86" s="86">
        <v>144434.26999999999</v>
      </c>
      <c r="M86" s="86">
        <v>152695</v>
      </c>
      <c r="N86" s="86">
        <v>5535.19</v>
      </c>
      <c r="O86" s="86" t="s">
        <v>154</v>
      </c>
      <c r="P86" s="86">
        <v>0</v>
      </c>
      <c r="Q86" s="86">
        <v>0</v>
      </c>
      <c r="R86" s="86">
        <v>152695</v>
      </c>
      <c r="T86" s="86">
        <v>0</v>
      </c>
      <c r="U86" s="86">
        <v>0</v>
      </c>
      <c r="V86" s="86">
        <v>152695</v>
      </c>
      <c r="Z86" s="86" t="s">
        <v>154</v>
      </c>
      <c r="AA86" s="86">
        <v>100</v>
      </c>
      <c r="AB86" s="86">
        <v>152395</v>
      </c>
      <c r="AC86" s="86">
        <v>300</v>
      </c>
      <c r="AD86" s="86" t="s">
        <v>162</v>
      </c>
      <c r="AE86" s="86" t="s">
        <v>151</v>
      </c>
      <c r="AF86" s="86">
        <v>50505</v>
      </c>
      <c r="AG86" s="86">
        <v>333</v>
      </c>
      <c r="AH86" s="86" t="s">
        <v>170</v>
      </c>
      <c r="AI86" s="86" t="s">
        <v>169</v>
      </c>
    </row>
    <row r="87" spans="1:35" x14ac:dyDescent="0.3">
      <c r="A87">
        <v>210844212</v>
      </c>
      <c r="B87" t="s">
        <v>85</v>
      </c>
      <c r="D87" t="s">
        <v>86</v>
      </c>
      <c r="E87" t="s">
        <v>49</v>
      </c>
      <c r="F87" t="s">
        <v>155</v>
      </c>
      <c r="G87" t="s">
        <v>50</v>
      </c>
      <c r="H87"/>
      <c r="I87" s="96"/>
      <c r="J87">
        <v>27.59</v>
      </c>
      <c r="K87">
        <v>138347</v>
      </c>
      <c r="L87">
        <v>144434.26999999999</v>
      </c>
      <c r="M87">
        <v>152695</v>
      </c>
      <c r="N87">
        <v>5535.19</v>
      </c>
      <c r="O87" t="s">
        <v>154</v>
      </c>
      <c r="P87">
        <v>0</v>
      </c>
      <c r="Q87">
        <v>0</v>
      </c>
      <c r="R87">
        <v>152695</v>
      </c>
      <c r="S87"/>
      <c r="T87">
        <v>0</v>
      </c>
      <c r="U87">
        <v>0</v>
      </c>
      <c r="V87">
        <v>152695</v>
      </c>
      <c r="Z87" t="s">
        <v>153</v>
      </c>
      <c r="AA87">
        <v>100</v>
      </c>
      <c r="AB87">
        <v>152395</v>
      </c>
      <c r="AC87">
        <v>300</v>
      </c>
      <c r="AD87" t="s">
        <v>162</v>
      </c>
      <c r="AE87" t="s">
        <v>151</v>
      </c>
      <c r="AF87">
        <v>50505</v>
      </c>
      <c r="AG87">
        <v>333</v>
      </c>
      <c r="AH87" t="s">
        <v>170</v>
      </c>
      <c r="AI87" t="s">
        <v>169</v>
      </c>
    </row>
    <row r="88" spans="1:35" s="86" customFormat="1" x14ac:dyDescent="0.3">
      <c r="A88" s="86">
        <v>210949397</v>
      </c>
      <c r="B88" s="86" t="s">
        <v>211</v>
      </c>
      <c r="D88" s="86" t="s">
        <v>212</v>
      </c>
      <c r="E88" s="86" t="s">
        <v>213</v>
      </c>
      <c r="F88" s="86" t="s">
        <v>155</v>
      </c>
      <c r="G88" s="86" t="s">
        <v>50</v>
      </c>
      <c r="I88" s="97"/>
      <c r="J88" s="86">
        <v>27.59</v>
      </c>
      <c r="K88" s="86">
        <v>138347</v>
      </c>
      <c r="L88" s="86">
        <v>144434.26999999999</v>
      </c>
      <c r="M88" s="86">
        <v>152695</v>
      </c>
      <c r="N88" s="86">
        <v>5535.19</v>
      </c>
      <c r="O88" s="86" t="s">
        <v>154</v>
      </c>
      <c r="P88" s="86">
        <v>0</v>
      </c>
      <c r="Q88" s="86">
        <v>0</v>
      </c>
      <c r="R88" s="86">
        <v>152695</v>
      </c>
      <c r="T88" s="86">
        <v>0</v>
      </c>
      <c r="U88" s="86">
        <v>0</v>
      </c>
      <c r="V88" s="86">
        <v>152695</v>
      </c>
      <c r="Z88" s="86" t="s">
        <v>154</v>
      </c>
      <c r="AA88" s="86">
        <v>100</v>
      </c>
      <c r="AB88" s="86">
        <v>152395</v>
      </c>
      <c r="AC88" s="86">
        <v>300</v>
      </c>
      <c r="AD88" s="86" t="s">
        <v>162</v>
      </c>
      <c r="AE88" s="86" t="s">
        <v>151</v>
      </c>
      <c r="AF88" s="86">
        <v>50505</v>
      </c>
      <c r="AG88" s="86">
        <v>333</v>
      </c>
      <c r="AH88" s="86" t="s">
        <v>170</v>
      </c>
      <c r="AI88" s="86" t="s">
        <v>169</v>
      </c>
    </row>
    <row r="89" spans="1:35" x14ac:dyDescent="0.3">
      <c r="A89">
        <v>210854835</v>
      </c>
      <c r="B89" t="s">
        <v>87</v>
      </c>
      <c r="D89" t="s">
        <v>88</v>
      </c>
      <c r="E89" t="s">
        <v>89</v>
      </c>
      <c r="F89" t="s">
        <v>155</v>
      </c>
      <c r="G89" t="s">
        <v>50</v>
      </c>
      <c r="H89"/>
      <c r="I89" s="96"/>
      <c r="J89">
        <v>27.59</v>
      </c>
      <c r="K89">
        <v>140000</v>
      </c>
      <c r="L89">
        <v>146160</v>
      </c>
      <c r="M89">
        <v>154508</v>
      </c>
      <c r="N89">
        <v>5600.91</v>
      </c>
      <c r="O89" t="s">
        <v>154</v>
      </c>
      <c r="P89">
        <v>0</v>
      </c>
      <c r="Q89">
        <v>0</v>
      </c>
      <c r="R89">
        <v>154508</v>
      </c>
      <c r="S89"/>
      <c r="T89">
        <v>0</v>
      </c>
      <c r="U89">
        <v>0</v>
      </c>
      <c r="V89">
        <v>154508</v>
      </c>
      <c r="Z89" t="s">
        <v>153</v>
      </c>
      <c r="AA89">
        <v>100</v>
      </c>
      <c r="AB89">
        <v>153908</v>
      </c>
      <c r="AC89">
        <v>600</v>
      </c>
      <c r="AD89" t="s">
        <v>152</v>
      </c>
      <c r="AE89" t="s">
        <v>151</v>
      </c>
      <c r="AF89">
        <v>50505</v>
      </c>
      <c r="AG89">
        <v>333</v>
      </c>
      <c r="AH89" t="s">
        <v>90</v>
      </c>
      <c r="AI89" t="s">
        <v>90</v>
      </c>
    </row>
    <row r="90" spans="1:35" x14ac:dyDescent="0.3">
      <c r="A90">
        <v>210854843</v>
      </c>
      <c r="B90" t="s">
        <v>91</v>
      </c>
      <c r="D90" t="s">
        <v>92</v>
      </c>
      <c r="E90" t="s">
        <v>93</v>
      </c>
      <c r="F90" t="s">
        <v>155</v>
      </c>
      <c r="G90" t="s">
        <v>50</v>
      </c>
      <c r="H90"/>
      <c r="I90" s="96"/>
      <c r="J90">
        <v>27.59</v>
      </c>
      <c r="K90">
        <v>140000</v>
      </c>
      <c r="L90">
        <v>146160</v>
      </c>
      <c r="M90">
        <v>154508</v>
      </c>
      <c r="N90">
        <v>5600.91</v>
      </c>
      <c r="O90" t="s">
        <v>154</v>
      </c>
      <c r="P90">
        <v>0</v>
      </c>
      <c r="Q90">
        <v>0</v>
      </c>
      <c r="R90">
        <v>154508</v>
      </c>
      <c r="S90"/>
      <c r="T90">
        <v>0</v>
      </c>
      <c r="U90">
        <v>0</v>
      </c>
      <c r="V90">
        <v>154508</v>
      </c>
      <c r="Z90" t="s">
        <v>153</v>
      </c>
      <c r="AA90">
        <v>100</v>
      </c>
      <c r="AB90">
        <v>153908</v>
      </c>
      <c r="AC90">
        <v>600</v>
      </c>
      <c r="AD90" t="s">
        <v>152</v>
      </c>
      <c r="AE90" t="s">
        <v>151</v>
      </c>
      <c r="AF90">
        <v>50505</v>
      </c>
      <c r="AG90">
        <v>333</v>
      </c>
      <c r="AH90" t="s">
        <v>90</v>
      </c>
      <c r="AI90" t="s">
        <v>90</v>
      </c>
    </row>
    <row r="91" spans="1:35" x14ac:dyDescent="0.3">
      <c r="A91">
        <v>210854827</v>
      </c>
      <c r="B91" t="s">
        <v>94</v>
      </c>
      <c r="D91" t="s">
        <v>95</v>
      </c>
      <c r="E91" t="s">
        <v>96</v>
      </c>
      <c r="F91" t="s">
        <v>155</v>
      </c>
      <c r="G91" t="s">
        <v>50</v>
      </c>
      <c r="H91"/>
      <c r="I91" s="96"/>
      <c r="J91">
        <v>13.79</v>
      </c>
      <c r="K91">
        <v>70000</v>
      </c>
      <c r="L91">
        <v>73080</v>
      </c>
      <c r="M91">
        <v>77774</v>
      </c>
      <c r="N91">
        <v>5638.61</v>
      </c>
      <c r="O91" t="s">
        <v>154</v>
      </c>
      <c r="P91">
        <v>0</v>
      </c>
      <c r="Q91">
        <v>0</v>
      </c>
      <c r="R91">
        <v>77774</v>
      </c>
      <c r="S91"/>
      <c r="T91">
        <v>0</v>
      </c>
      <c r="U91">
        <v>0</v>
      </c>
      <c r="V91">
        <v>77774</v>
      </c>
      <c r="Z91" t="s">
        <v>153</v>
      </c>
      <c r="AA91">
        <v>100</v>
      </c>
      <c r="AB91">
        <v>77174</v>
      </c>
      <c r="AC91">
        <v>600</v>
      </c>
      <c r="AD91" t="s">
        <v>152</v>
      </c>
      <c r="AE91" t="s">
        <v>151</v>
      </c>
      <c r="AF91">
        <v>50505</v>
      </c>
      <c r="AG91">
        <v>333</v>
      </c>
      <c r="AH91" t="s">
        <v>90</v>
      </c>
      <c r="AI91" t="s">
        <v>90</v>
      </c>
    </row>
    <row r="92" spans="1:35" x14ac:dyDescent="0.3">
      <c r="A92">
        <v>210390988</v>
      </c>
      <c r="B92" t="s">
        <v>129</v>
      </c>
      <c r="D92" t="s">
        <v>130</v>
      </c>
      <c r="E92" t="s">
        <v>131</v>
      </c>
      <c r="F92" t="s">
        <v>161</v>
      </c>
      <c r="G92" t="s">
        <v>132</v>
      </c>
      <c r="H92">
        <v>844</v>
      </c>
      <c r="I92" s="96"/>
      <c r="J92">
        <v>30</v>
      </c>
      <c r="K92">
        <v>289820</v>
      </c>
      <c r="L92">
        <v>302572.08</v>
      </c>
      <c r="M92">
        <v>318740</v>
      </c>
      <c r="N92">
        <v>0</v>
      </c>
      <c r="O92" t="s">
        <v>154</v>
      </c>
      <c r="P92">
        <v>0</v>
      </c>
      <c r="Q92">
        <v>0</v>
      </c>
      <c r="R92">
        <v>318740</v>
      </c>
      <c r="S92"/>
      <c r="T92">
        <v>0</v>
      </c>
      <c r="U92">
        <v>0</v>
      </c>
      <c r="V92">
        <v>318740</v>
      </c>
      <c r="Z92" t="s">
        <v>153</v>
      </c>
      <c r="AA92">
        <v>100</v>
      </c>
      <c r="AB92">
        <v>317240</v>
      </c>
      <c r="AC92">
        <v>1500</v>
      </c>
      <c r="AD92" t="s">
        <v>152</v>
      </c>
      <c r="AE92" t="s">
        <v>151</v>
      </c>
      <c r="AF92">
        <v>50505</v>
      </c>
      <c r="AG92">
        <v>333</v>
      </c>
      <c r="AH92" t="s">
        <v>133</v>
      </c>
      <c r="AI92" t="s">
        <v>160</v>
      </c>
    </row>
    <row r="93" spans="1:35" x14ac:dyDescent="0.3">
      <c r="A93">
        <v>210390483</v>
      </c>
      <c r="B93" t="s">
        <v>134</v>
      </c>
      <c r="D93" t="s">
        <v>135</v>
      </c>
      <c r="E93" t="s">
        <v>136</v>
      </c>
      <c r="F93" t="s">
        <v>161</v>
      </c>
      <c r="G93" t="s">
        <v>132</v>
      </c>
      <c r="H93"/>
      <c r="I93" s="96"/>
      <c r="J93">
        <v>30</v>
      </c>
      <c r="K93">
        <v>289820</v>
      </c>
      <c r="L93">
        <v>302572.08</v>
      </c>
      <c r="M93">
        <v>318740</v>
      </c>
      <c r="N93">
        <v>0</v>
      </c>
      <c r="O93" t="s">
        <v>154</v>
      </c>
      <c r="P93">
        <v>0</v>
      </c>
      <c r="Q93">
        <v>0</v>
      </c>
      <c r="R93">
        <v>318740</v>
      </c>
      <c r="S93"/>
      <c r="T93">
        <v>0</v>
      </c>
      <c r="U93">
        <v>0</v>
      </c>
      <c r="V93">
        <v>318740</v>
      </c>
      <c r="Z93" t="s">
        <v>153</v>
      </c>
      <c r="AA93">
        <v>100</v>
      </c>
      <c r="AB93">
        <v>317240</v>
      </c>
      <c r="AC93">
        <v>1500</v>
      </c>
      <c r="AD93" t="s">
        <v>152</v>
      </c>
      <c r="AE93" t="s">
        <v>151</v>
      </c>
      <c r="AF93">
        <v>50505</v>
      </c>
      <c r="AG93">
        <v>333</v>
      </c>
      <c r="AH93" t="s">
        <v>133</v>
      </c>
      <c r="AI93" t="s">
        <v>160</v>
      </c>
    </row>
    <row r="94" spans="1:35" x14ac:dyDescent="0.3">
      <c r="A94">
        <v>210900084</v>
      </c>
      <c r="B94" t="s">
        <v>97</v>
      </c>
      <c r="D94" t="s">
        <v>98</v>
      </c>
      <c r="E94" t="s">
        <v>99</v>
      </c>
      <c r="F94" t="s">
        <v>155</v>
      </c>
      <c r="G94" t="s">
        <v>50</v>
      </c>
      <c r="H94"/>
      <c r="I94" s="96"/>
      <c r="J94">
        <v>13.79</v>
      </c>
      <c r="K94">
        <v>69960</v>
      </c>
      <c r="L94">
        <v>73038.240000000005</v>
      </c>
      <c r="M94">
        <v>77729</v>
      </c>
      <c r="N94">
        <v>5635.35</v>
      </c>
      <c r="O94" t="s">
        <v>154</v>
      </c>
      <c r="P94">
        <v>0</v>
      </c>
      <c r="Q94">
        <v>0</v>
      </c>
      <c r="R94">
        <v>77729</v>
      </c>
      <c r="S94"/>
      <c r="T94">
        <v>0</v>
      </c>
      <c r="U94">
        <v>0</v>
      </c>
      <c r="V94">
        <v>77729</v>
      </c>
      <c r="Z94" t="s">
        <v>153</v>
      </c>
      <c r="AA94">
        <v>100</v>
      </c>
      <c r="AB94">
        <v>77129</v>
      </c>
      <c r="AC94">
        <v>600</v>
      </c>
      <c r="AD94" t="s">
        <v>152</v>
      </c>
      <c r="AE94" t="s">
        <v>151</v>
      </c>
      <c r="AF94">
        <v>50505</v>
      </c>
      <c r="AG94">
        <v>333</v>
      </c>
      <c r="AH94" t="s">
        <v>159</v>
      </c>
      <c r="AI94" t="s">
        <v>159</v>
      </c>
    </row>
    <row r="95" spans="1:35" x14ac:dyDescent="0.3">
      <c r="A95">
        <v>210900165</v>
      </c>
      <c r="B95" t="s">
        <v>101</v>
      </c>
      <c r="D95" t="s">
        <v>98</v>
      </c>
      <c r="E95" t="s">
        <v>102</v>
      </c>
      <c r="F95" t="s">
        <v>155</v>
      </c>
      <c r="G95" t="s">
        <v>50</v>
      </c>
      <c r="H95"/>
      <c r="I95" s="96"/>
      <c r="J95">
        <v>13.79</v>
      </c>
      <c r="K95">
        <v>69960</v>
      </c>
      <c r="L95">
        <v>73038.240000000005</v>
      </c>
      <c r="M95">
        <v>77729</v>
      </c>
      <c r="N95">
        <v>5635.35</v>
      </c>
      <c r="O95" t="s">
        <v>154</v>
      </c>
      <c r="P95">
        <v>0</v>
      </c>
      <c r="Q95">
        <v>0</v>
      </c>
      <c r="R95">
        <v>77729</v>
      </c>
      <c r="S95"/>
      <c r="T95">
        <v>0</v>
      </c>
      <c r="U95">
        <v>0</v>
      </c>
      <c r="V95">
        <v>77729</v>
      </c>
      <c r="Z95" t="s">
        <v>153</v>
      </c>
      <c r="AA95">
        <v>100</v>
      </c>
      <c r="AB95">
        <v>77129</v>
      </c>
      <c r="AC95">
        <v>600</v>
      </c>
      <c r="AD95" t="s">
        <v>152</v>
      </c>
      <c r="AE95" t="s">
        <v>151</v>
      </c>
      <c r="AF95">
        <v>50505</v>
      </c>
      <c r="AG95">
        <v>333</v>
      </c>
      <c r="AH95" t="s">
        <v>159</v>
      </c>
      <c r="AI95" t="s">
        <v>159</v>
      </c>
    </row>
    <row r="96" spans="1:35" x14ac:dyDescent="0.3">
      <c r="A96">
        <v>210900107</v>
      </c>
      <c r="B96" t="s">
        <v>103</v>
      </c>
      <c r="D96" t="s">
        <v>98</v>
      </c>
      <c r="E96" t="s">
        <v>104</v>
      </c>
      <c r="F96" t="s">
        <v>155</v>
      </c>
      <c r="G96" t="s">
        <v>50</v>
      </c>
      <c r="H96"/>
      <c r="I96" s="96"/>
      <c r="J96">
        <v>27.59</v>
      </c>
      <c r="K96">
        <v>139920</v>
      </c>
      <c r="L96">
        <v>146076.48000000001</v>
      </c>
      <c r="M96">
        <v>154419</v>
      </c>
      <c r="N96">
        <v>5597.69</v>
      </c>
      <c r="O96" t="s">
        <v>154</v>
      </c>
      <c r="P96">
        <v>0</v>
      </c>
      <c r="Q96">
        <v>0</v>
      </c>
      <c r="R96">
        <v>154419</v>
      </c>
      <c r="S96"/>
      <c r="T96">
        <v>0</v>
      </c>
      <c r="U96">
        <v>0</v>
      </c>
      <c r="V96">
        <v>154419</v>
      </c>
      <c r="Z96" t="s">
        <v>153</v>
      </c>
      <c r="AA96">
        <v>100</v>
      </c>
      <c r="AB96">
        <v>153819</v>
      </c>
      <c r="AC96">
        <v>600</v>
      </c>
      <c r="AD96" t="s">
        <v>152</v>
      </c>
      <c r="AE96" t="s">
        <v>151</v>
      </c>
      <c r="AF96">
        <v>50505</v>
      </c>
      <c r="AG96">
        <v>333</v>
      </c>
      <c r="AH96" t="s">
        <v>159</v>
      </c>
      <c r="AI96" t="s">
        <v>159</v>
      </c>
    </row>
    <row r="97" spans="1:35" x14ac:dyDescent="0.3">
      <c r="A97">
        <v>210900173</v>
      </c>
      <c r="B97" t="s">
        <v>105</v>
      </c>
      <c r="D97" t="s">
        <v>98</v>
      </c>
      <c r="E97" t="s">
        <v>106</v>
      </c>
      <c r="F97" t="s">
        <v>155</v>
      </c>
      <c r="G97" t="s">
        <v>50</v>
      </c>
      <c r="H97"/>
      <c r="I97" s="96"/>
      <c r="J97">
        <v>27.59</v>
      </c>
      <c r="K97">
        <v>139920</v>
      </c>
      <c r="L97">
        <v>146076.48000000001</v>
      </c>
      <c r="M97">
        <v>154419</v>
      </c>
      <c r="N97">
        <v>5597.69</v>
      </c>
      <c r="O97" t="s">
        <v>154</v>
      </c>
      <c r="P97">
        <v>0</v>
      </c>
      <c r="Q97">
        <v>0</v>
      </c>
      <c r="R97">
        <v>154419</v>
      </c>
      <c r="S97"/>
      <c r="T97">
        <v>0</v>
      </c>
      <c r="U97">
        <v>0</v>
      </c>
      <c r="V97">
        <v>154419</v>
      </c>
      <c r="Z97" t="s">
        <v>153</v>
      </c>
      <c r="AA97">
        <v>100</v>
      </c>
      <c r="AB97">
        <v>153819</v>
      </c>
      <c r="AC97">
        <v>600</v>
      </c>
      <c r="AD97" t="s">
        <v>152</v>
      </c>
      <c r="AE97" t="s">
        <v>151</v>
      </c>
      <c r="AF97">
        <v>50505</v>
      </c>
      <c r="AG97">
        <v>333</v>
      </c>
      <c r="AH97" t="s">
        <v>159</v>
      </c>
      <c r="AI97" t="s">
        <v>159</v>
      </c>
    </row>
    <row r="98" spans="1:35" x14ac:dyDescent="0.3">
      <c r="A98">
        <v>210900123</v>
      </c>
      <c r="B98" t="s">
        <v>107</v>
      </c>
      <c r="D98" t="s">
        <v>98</v>
      </c>
      <c r="E98" t="s">
        <v>108</v>
      </c>
      <c r="F98" t="s">
        <v>155</v>
      </c>
      <c r="G98" t="s">
        <v>50</v>
      </c>
      <c r="H98"/>
      <c r="I98" s="96"/>
      <c r="J98">
        <v>55.17</v>
      </c>
      <c r="K98">
        <v>279840</v>
      </c>
      <c r="L98">
        <v>292152.96000000002</v>
      </c>
      <c r="M98">
        <v>307800</v>
      </c>
      <c r="N98">
        <v>5578.88</v>
      </c>
      <c r="O98" t="s">
        <v>154</v>
      </c>
      <c r="P98">
        <v>0</v>
      </c>
      <c r="Q98">
        <v>0</v>
      </c>
      <c r="R98">
        <v>307800</v>
      </c>
      <c r="S98"/>
      <c r="T98">
        <v>0</v>
      </c>
      <c r="U98">
        <v>0</v>
      </c>
      <c r="V98">
        <v>307800</v>
      </c>
      <c r="Z98" t="s">
        <v>153</v>
      </c>
      <c r="AA98">
        <v>100</v>
      </c>
      <c r="AB98">
        <v>307500</v>
      </c>
      <c r="AC98">
        <v>300</v>
      </c>
      <c r="AD98" t="s">
        <v>152</v>
      </c>
      <c r="AE98" t="s">
        <v>151</v>
      </c>
      <c r="AF98">
        <v>50505</v>
      </c>
      <c r="AG98">
        <v>333</v>
      </c>
      <c r="AH98" t="s">
        <v>159</v>
      </c>
      <c r="AI98" t="s">
        <v>159</v>
      </c>
    </row>
    <row r="99" spans="1:35" x14ac:dyDescent="0.3">
      <c r="A99">
        <v>210900181</v>
      </c>
      <c r="B99" t="s">
        <v>109</v>
      </c>
      <c r="D99" t="s">
        <v>98</v>
      </c>
      <c r="E99" t="s">
        <v>110</v>
      </c>
      <c r="F99" t="s">
        <v>155</v>
      </c>
      <c r="G99" t="s">
        <v>50</v>
      </c>
      <c r="H99"/>
      <c r="I99" s="96"/>
      <c r="J99">
        <v>55.17</v>
      </c>
      <c r="K99">
        <v>279840</v>
      </c>
      <c r="L99">
        <v>292152.96000000002</v>
      </c>
      <c r="M99">
        <v>307800</v>
      </c>
      <c r="N99">
        <v>5578.88</v>
      </c>
      <c r="O99" t="s">
        <v>154</v>
      </c>
      <c r="P99">
        <v>0</v>
      </c>
      <c r="Q99">
        <v>0</v>
      </c>
      <c r="R99">
        <v>307800</v>
      </c>
      <c r="S99"/>
      <c r="T99">
        <v>0</v>
      </c>
      <c r="U99">
        <v>0</v>
      </c>
      <c r="V99">
        <v>307800</v>
      </c>
      <c r="Z99" t="s">
        <v>153</v>
      </c>
      <c r="AA99">
        <v>100</v>
      </c>
      <c r="AB99">
        <v>307500</v>
      </c>
      <c r="AC99">
        <v>300</v>
      </c>
      <c r="AD99" t="s">
        <v>152</v>
      </c>
      <c r="AE99" t="s">
        <v>151</v>
      </c>
      <c r="AF99">
        <v>50505</v>
      </c>
      <c r="AG99">
        <v>333</v>
      </c>
      <c r="AH99" t="s">
        <v>159</v>
      </c>
      <c r="AI99" t="s">
        <v>159</v>
      </c>
    </row>
    <row r="100" spans="1:35" x14ac:dyDescent="0.3">
      <c r="A100">
        <v>210900149</v>
      </c>
      <c r="B100" t="s">
        <v>111</v>
      </c>
      <c r="D100" t="s">
        <v>98</v>
      </c>
      <c r="E100" t="s">
        <v>112</v>
      </c>
      <c r="F100" t="s">
        <v>155</v>
      </c>
      <c r="G100" t="s">
        <v>50</v>
      </c>
      <c r="H100"/>
      <c r="I100" s="96"/>
      <c r="J100">
        <v>82.76</v>
      </c>
      <c r="K100">
        <v>419760</v>
      </c>
      <c r="L100">
        <v>438229.44</v>
      </c>
      <c r="M100">
        <v>461180</v>
      </c>
      <c r="N100">
        <v>5572.59</v>
      </c>
      <c r="O100" t="s">
        <v>154</v>
      </c>
      <c r="P100">
        <v>0</v>
      </c>
      <c r="Q100">
        <v>0</v>
      </c>
      <c r="R100">
        <v>461180</v>
      </c>
      <c r="S100"/>
      <c r="T100">
        <v>0</v>
      </c>
      <c r="U100">
        <v>0</v>
      </c>
      <c r="V100">
        <v>461180</v>
      </c>
      <c r="Z100" t="s">
        <v>153</v>
      </c>
      <c r="AA100">
        <v>100</v>
      </c>
      <c r="AB100">
        <v>460580</v>
      </c>
      <c r="AC100">
        <v>600</v>
      </c>
      <c r="AD100" t="s">
        <v>162</v>
      </c>
      <c r="AE100" t="s">
        <v>151</v>
      </c>
      <c r="AF100">
        <v>50505</v>
      </c>
      <c r="AG100">
        <v>333</v>
      </c>
      <c r="AH100" t="s">
        <v>159</v>
      </c>
      <c r="AI100" t="s">
        <v>159</v>
      </c>
    </row>
    <row r="101" spans="1:35" x14ac:dyDescent="0.3">
      <c r="A101">
        <v>210900199</v>
      </c>
      <c r="B101" t="s">
        <v>113</v>
      </c>
      <c r="D101" t="s">
        <v>98</v>
      </c>
      <c r="E101" t="s">
        <v>114</v>
      </c>
      <c r="F101" t="s">
        <v>155</v>
      </c>
      <c r="G101" t="s">
        <v>50</v>
      </c>
      <c r="H101"/>
      <c r="I101" s="96"/>
      <c r="J101">
        <v>82.76</v>
      </c>
      <c r="K101">
        <v>419760</v>
      </c>
      <c r="L101">
        <v>438229.44</v>
      </c>
      <c r="M101">
        <v>461180</v>
      </c>
      <c r="N101">
        <v>5572.59</v>
      </c>
      <c r="O101" t="s">
        <v>154</v>
      </c>
      <c r="P101">
        <v>0</v>
      </c>
      <c r="Q101">
        <v>0</v>
      </c>
      <c r="R101">
        <v>461180</v>
      </c>
      <c r="S101"/>
      <c r="T101">
        <v>0</v>
      </c>
      <c r="U101">
        <v>0</v>
      </c>
      <c r="V101">
        <v>461180</v>
      </c>
      <c r="Z101" t="s">
        <v>153</v>
      </c>
      <c r="AA101">
        <v>100</v>
      </c>
      <c r="AB101">
        <v>460580</v>
      </c>
      <c r="AC101">
        <v>600</v>
      </c>
      <c r="AD101" t="s">
        <v>162</v>
      </c>
      <c r="AE101" t="s">
        <v>151</v>
      </c>
      <c r="AF101">
        <v>50505</v>
      </c>
      <c r="AG101">
        <v>333</v>
      </c>
      <c r="AH101" t="s">
        <v>159</v>
      </c>
      <c r="AI101" t="s">
        <v>159</v>
      </c>
    </row>
    <row r="102" spans="1:35" x14ac:dyDescent="0.3">
      <c r="A102">
        <v>210900092</v>
      </c>
      <c r="B102" t="s">
        <v>115</v>
      </c>
      <c r="D102" t="s">
        <v>116</v>
      </c>
      <c r="E102" t="s">
        <v>117</v>
      </c>
      <c r="F102" t="s">
        <v>155</v>
      </c>
      <c r="G102" t="s">
        <v>50</v>
      </c>
      <c r="H102"/>
      <c r="I102" s="96"/>
      <c r="J102">
        <v>13.79</v>
      </c>
      <c r="K102">
        <v>69000</v>
      </c>
      <c r="L102">
        <v>72036</v>
      </c>
      <c r="M102">
        <v>76677</v>
      </c>
      <c r="N102">
        <v>5559.08</v>
      </c>
      <c r="O102" t="s">
        <v>154</v>
      </c>
      <c r="P102">
        <v>0</v>
      </c>
      <c r="Q102">
        <v>0</v>
      </c>
      <c r="R102">
        <v>76677</v>
      </c>
      <c r="S102"/>
      <c r="T102">
        <v>0</v>
      </c>
      <c r="U102">
        <v>0</v>
      </c>
      <c r="V102">
        <v>76677</v>
      </c>
      <c r="Z102" t="s">
        <v>153</v>
      </c>
      <c r="AA102">
        <v>100</v>
      </c>
      <c r="AB102">
        <v>76077</v>
      </c>
      <c r="AC102">
        <v>600</v>
      </c>
      <c r="AD102" t="s">
        <v>162</v>
      </c>
      <c r="AE102" t="s">
        <v>151</v>
      </c>
      <c r="AF102">
        <v>50505</v>
      </c>
      <c r="AG102">
        <v>333</v>
      </c>
      <c r="AH102" t="s">
        <v>159</v>
      </c>
      <c r="AI102" t="s">
        <v>159</v>
      </c>
    </row>
    <row r="103" spans="1:35" x14ac:dyDescent="0.3">
      <c r="A103">
        <v>210900115</v>
      </c>
      <c r="B103" t="s">
        <v>118</v>
      </c>
      <c r="D103" t="s">
        <v>116</v>
      </c>
      <c r="E103" t="s">
        <v>119</v>
      </c>
      <c r="F103" t="s">
        <v>155</v>
      </c>
      <c r="G103" t="s">
        <v>50</v>
      </c>
      <c r="H103"/>
      <c r="I103" s="96"/>
      <c r="J103">
        <v>27.59</v>
      </c>
      <c r="K103">
        <v>138000</v>
      </c>
      <c r="L103">
        <v>144072</v>
      </c>
      <c r="M103">
        <v>152315</v>
      </c>
      <c r="N103">
        <v>5521.42</v>
      </c>
      <c r="O103" t="s">
        <v>154</v>
      </c>
      <c r="P103">
        <v>0</v>
      </c>
      <c r="Q103">
        <v>0</v>
      </c>
      <c r="R103">
        <v>152315</v>
      </c>
      <c r="S103"/>
      <c r="T103">
        <v>0</v>
      </c>
      <c r="U103">
        <v>0</v>
      </c>
      <c r="V103">
        <v>152315</v>
      </c>
      <c r="Z103" t="s">
        <v>153</v>
      </c>
      <c r="AA103">
        <v>100</v>
      </c>
      <c r="AB103">
        <v>152015</v>
      </c>
      <c r="AC103">
        <v>300</v>
      </c>
      <c r="AD103" t="s">
        <v>162</v>
      </c>
      <c r="AE103" t="s">
        <v>151</v>
      </c>
      <c r="AF103">
        <v>50505</v>
      </c>
      <c r="AG103">
        <v>333</v>
      </c>
      <c r="AH103" t="s">
        <v>159</v>
      </c>
      <c r="AI103" t="s">
        <v>159</v>
      </c>
    </row>
    <row r="104" spans="1:35" x14ac:dyDescent="0.3">
      <c r="A104">
        <v>210900131</v>
      </c>
      <c r="B104" t="s">
        <v>120</v>
      </c>
      <c r="D104" t="s">
        <v>116</v>
      </c>
      <c r="E104" t="s">
        <v>121</v>
      </c>
      <c r="F104" t="s">
        <v>155</v>
      </c>
      <c r="G104" t="s">
        <v>50</v>
      </c>
      <c r="H104"/>
      <c r="I104" s="96"/>
      <c r="J104">
        <v>55.17</v>
      </c>
      <c r="K104">
        <v>276000</v>
      </c>
      <c r="L104">
        <v>288144</v>
      </c>
      <c r="M104">
        <v>303591</v>
      </c>
      <c r="N104">
        <v>5502.59</v>
      </c>
      <c r="O104" t="s">
        <v>154</v>
      </c>
      <c r="P104">
        <v>0</v>
      </c>
      <c r="Q104">
        <v>0</v>
      </c>
      <c r="R104">
        <v>303591</v>
      </c>
      <c r="S104"/>
      <c r="T104">
        <v>0</v>
      </c>
      <c r="U104">
        <v>0</v>
      </c>
      <c r="V104">
        <v>303591</v>
      </c>
      <c r="Z104" t="s">
        <v>153</v>
      </c>
      <c r="AA104">
        <v>100</v>
      </c>
      <c r="AB104">
        <v>303291</v>
      </c>
      <c r="AC104">
        <v>300</v>
      </c>
      <c r="AD104" t="s">
        <v>162</v>
      </c>
      <c r="AE104" t="s">
        <v>151</v>
      </c>
      <c r="AF104">
        <v>50505</v>
      </c>
      <c r="AG104">
        <v>333</v>
      </c>
      <c r="AH104" t="s">
        <v>159</v>
      </c>
      <c r="AI104" t="s">
        <v>159</v>
      </c>
    </row>
    <row r="105" spans="1:35" x14ac:dyDescent="0.3">
      <c r="A105">
        <v>210900157</v>
      </c>
      <c r="B105" t="s">
        <v>122</v>
      </c>
      <c r="D105" t="s">
        <v>116</v>
      </c>
      <c r="E105" t="s">
        <v>123</v>
      </c>
      <c r="F105" t="s">
        <v>155</v>
      </c>
      <c r="G105" t="s">
        <v>50</v>
      </c>
      <c r="H105"/>
      <c r="I105" s="96"/>
      <c r="J105">
        <v>82.76</v>
      </c>
      <c r="K105">
        <v>419760</v>
      </c>
      <c r="L105">
        <v>438229.44</v>
      </c>
      <c r="M105">
        <v>461180</v>
      </c>
      <c r="N105">
        <v>5572.59</v>
      </c>
      <c r="O105" t="s">
        <v>154</v>
      </c>
      <c r="P105">
        <v>0</v>
      </c>
      <c r="Q105">
        <v>0</v>
      </c>
      <c r="R105">
        <v>461180</v>
      </c>
      <c r="S105"/>
      <c r="T105">
        <v>0</v>
      </c>
      <c r="U105">
        <v>0</v>
      </c>
      <c r="V105">
        <v>461180</v>
      </c>
      <c r="Z105" t="s">
        <v>153</v>
      </c>
      <c r="AA105">
        <v>100</v>
      </c>
      <c r="AB105">
        <v>460580</v>
      </c>
      <c r="AC105">
        <v>600</v>
      </c>
      <c r="AD105" t="s">
        <v>162</v>
      </c>
      <c r="AE105" t="s">
        <v>151</v>
      </c>
      <c r="AF105">
        <v>50505</v>
      </c>
      <c r="AG105">
        <v>333</v>
      </c>
      <c r="AH105" t="s">
        <v>159</v>
      </c>
      <c r="AI105" t="s">
        <v>159</v>
      </c>
    </row>
    <row r="106" spans="1:35" x14ac:dyDescent="0.3">
      <c r="A106">
        <v>210931239</v>
      </c>
      <c r="B106" t="s">
        <v>168</v>
      </c>
      <c r="D106" t="s">
        <v>167</v>
      </c>
      <c r="E106" t="s">
        <v>166</v>
      </c>
      <c r="F106" t="s">
        <v>155</v>
      </c>
      <c r="G106" t="s">
        <v>50</v>
      </c>
      <c r="H106"/>
      <c r="I106" s="96"/>
      <c r="J106">
        <v>27.59</v>
      </c>
      <c r="K106">
        <v>138000</v>
      </c>
      <c r="L106">
        <v>144072</v>
      </c>
      <c r="M106">
        <v>152315</v>
      </c>
      <c r="N106">
        <v>5521.42</v>
      </c>
      <c r="O106" t="s">
        <v>154</v>
      </c>
      <c r="P106">
        <v>0</v>
      </c>
      <c r="Q106">
        <v>0</v>
      </c>
      <c r="R106">
        <v>152315</v>
      </c>
      <c r="S106"/>
      <c r="T106">
        <v>0</v>
      </c>
      <c r="U106">
        <v>0</v>
      </c>
      <c r="V106">
        <v>152315</v>
      </c>
      <c r="Z106" t="s">
        <v>153</v>
      </c>
      <c r="AA106">
        <v>100</v>
      </c>
      <c r="AB106">
        <v>152015</v>
      </c>
      <c r="AC106">
        <v>300</v>
      </c>
      <c r="AD106" t="s">
        <v>162</v>
      </c>
      <c r="AE106" t="s">
        <v>151</v>
      </c>
      <c r="AF106">
        <v>50505</v>
      </c>
      <c r="AG106">
        <v>333</v>
      </c>
      <c r="AH106" t="s">
        <v>159</v>
      </c>
      <c r="AI106" t="s">
        <v>159</v>
      </c>
    </row>
    <row r="107" spans="1:35" x14ac:dyDescent="0.3">
      <c r="A107">
        <v>210931247</v>
      </c>
      <c r="B107" t="s">
        <v>165</v>
      </c>
      <c r="D107" t="s">
        <v>164</v>
      </c>
      <c r="E107" t="s">
        <v>163</v>
      </c>
      <c r="F107" t="s">
        <v>155</v>
      </c>
      <c r="G107" t="s">
        <v>50</v>
      </c>
      <c r="H107"/>
      <c r="I107" s="96"/>
      <c r="J107">
        <v>27.59</v>
      </c>
      <c r="K107">
        <v>138000</v>
      </c>
      <c r="L107">
        <v>144072</v>
      </c>
      <c r="M107">
        <v>152315</v>
      </c>
      <c r="N107">
        <v>5521.42</v>
      </c>
      <c r="O107" t="s">
        <v>154</v>
      </c>
      <c r="P107">
        <v>0</v>
      </c>
      <c r="Q107">
        <v>0</v>
      </c>
      <c r="R107">
        <v>152315</v>
      </c>
      <c r="S107"/>
      <c r="T107">
        <v>0</v>
      </c>
      <c r="U107">
        <v>0</v>
      </c>
      <c r="V107">
        <v>152315</v>
      </c>
      <c r="Z107" t="s">
        <v>153</v>
      </c>
      <c r="AA107">
        <v>100</v>
      </c>
      <c r="AB107">
        <v>152015</v>
      </c>
      <c r="AC107">
        <v>300</v>
      </c>
      <c r="AD107" t="s">
        <v>162</v>
      </c>
      <c r="AE107" t="s">
        <v>151</v>
      </c>
      <c r="AF107">
        <v>50505</v>
      </c>
      <c r="AG107">
        <v>333</v>
      </c>
      <c r="AH107" t="s">
        <v>159</v>
      </c>
      <c r="AI107" t="s">
        <v>159</v>
      </c>
    </row>
  </sheetData>
  <autoFilter ref="A8:T55"/>
  <sortState ref="A9:BB20">
    <sortCondition ref="I9:I20"/>
    <sortCondition ref="S9:S20"/>
    <sortCondition ref="F9:F20"/>
  </sortState>
  <mergeCells count="2">
    <mergeCell ref="P7:S7"/>
    <mergeCell ref="P6:S6"/>
  </mergeCells>
  <conditionalFormatting sqref="P8">
    <cfRule type="containsText" dxfId="0" priority="2" operator="containsText" text="fölött">
      <formula>NOT(ISERROR(SEARCH("fölött",P8)))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AI45"/>
  <sheetViews>
    <sheetView workbookViewId="0">
      <selection activeCell="A44" sqref="A44:XFD45"/>
    </sheetView>
  </sheetViews>
  <sheetFormatPr defaultRowHeight="14.4" x14ac:dyDescent="0.3"/>
  <cols>
    <col min="3" max="3" width="44.6640625" customWidth="1"/>
  </cols>
  <sheetData>
    <row r="1" spans="1:35" ht="86.4" x14ac:dyDescent="0.3">
      <c r="A1" s="1" t="s">
        <v>199</v>
      </c>
      <c r="B1" s="1" t="s">
        <v>36</v>
      </c>
      <c r="C1" s="1" t="s">
        <v>37</v>
      </c>
      <c r="D1" s="1" t="s">
        <v>38</v>
      </c>
      <c r="E1" s="1" t="s">
        <v>198</v>
      </c>
      <c r="F1" s="1"/>
      <c r="G1" s="1" t="s">
        <v>197</v>
      </c>
      <c r="H1" s="1" t="s">
        <v>196</v>
      </c>
      <c r="I1" s="1" t="s">
        <v>39</v>
      </c>
      <c r="J1" s="1" t="s">
        <v>195</v>
      </c>
      <c r="K1" s="1" t="s">
        <v>194</v>
      </c>
      <c r="L1" s="1" t="s">
        <v>40</v>
      </c>
      <c r="M1" s="1" t="s">
        <v>193</v>
      </c>
      <c r="N1" s="1" t="s">
        <v>41</v>
      </c>
      <c r="O1" s="1" t="s">
        <v>192</v>
      </c>
      <c r="P1" s="1" t="s">
        <v>191</v>
      </c>
      <c r="Q1" s="1" t="s">
        <v>190</v>
      </c>
      <c r="R1" s="1" t="s">
        <v>189</v>
      </c>
      <c r="S1" s="1" t="s">
        <v>188</v>
      </c>
      <c r="T1" s="1" t="s">
        <v>187</v>
      </c>
      <c r="U1" s="1" t="s">
        <v>186</v>
      </c>
      <c r="V1" s="1" t="s">
        <v>185</v>
      </c>
      <c r="W1" s="1" t="s">
        <v>184</v>
      </c>
      <c r="X1" s="1" t="s">
        <v>183</v>
      </c>
      <c r="Y1" s="1" t="s">
        <v>182</v>
      </c>
      <c r="Z1" s="1" t="s">
        <v>42</v>
      </c>
      <c r="AA1" s="1" t="s">
        <v>43</v>
      </c>
      <c r="AB1" s="1" t="s">
        <v>44</v>
      </c>
      <c r="AC1" s="1" t="s">
        <v>45</v>
      </c>
      <c r="AD1" s="1" t="s">
        <v>181</v>
      </c>
      <c r="AE1" s="1" t="s">
        <v>180</v>
      </c>
      <c r="AF1" s="1" t="s">
        <v>179</v>
      </c>
      <c r="AG1" s="1" t="s">
        <v>178</v>
      </c>
      <c r="AH1" s="1" t="s">
        <v>46</v>
      </c>
      <c r="AI1" s="1" t="s">
        <v>177</v>
      </c>
    </row>
    <row r="2" spans="1:35" hidden="1" x14ac:dyDescent="0.3">
      <c r="A2">
        <v>210807919</v>
      </c>
      <c r="B2" t="s">
        <v>47</v>
      </c>
      <c r="C2" t="s">
        <v>48</v>
      </c>
      <c r="D2" t="s">
        <v>49</v>
      </c>
      <c r="E2">
        <v>27.59</v>
      </c>
      <c r="F2">
        <v>6991.72</v>
      </c>
      <c r="G2" t="s">
        <v>155</v>
      </c>
      <c r="H2" t="s">
        <v>50</v>
      </c>
      <c r="K2">
        <v>175000</v>
      </c>
      <c r="L2">
        <v>182700</v>
      </c>
      <c r="M2">
        <v>192875</v>
      </c>
      <c r="N2" t="s">
        <v>154</v>
      </c>
      <c r="O2">
        <v>0</v>
      </c>
      <c r="P2">
        <v>0</v>
      </c>
      <c r="Q2">
        <v>192875</v>
      </c>
      <c r="S2">
        <v>0</v>
      </c>
      <c r="T2">
        <v>0</v>
      </c>
      <c r="U2">
        <v>192875</v>
      </c>
      <c r="Y2" t="s">
        <v>153</v>
      </c>
      <c r="Z2">
        <v>100</v>
      </c>
      <c r="AA2">
        <v>191375</v>
      </c>
      <c r="AB2">
        <v>1500</v>
      </c>
      <c r="AC2" t="s">
        <v>152</v>
      </c>
      <c r="AD2" t="s">
        <v>151</v>
      </c>
      <c r="AE2">
        <v>50505</v>
      </c>
      <c r="AF2">
        <v>333</v>
      </c>
      <c r="AG2" t="s">
        <v>157</v>
      </c>
      <c r="AH2" t="s">
        <v>156</v>
      </c>
    </row>
    <row r="3" spans="1:35" hidden="1" x14ac:dyDescent="0.3">
      <c r="A3">
        <v>210816049</v>
      </c>
      <c r="B3" t="s">
        <v>0</v>
      </c>
      <c r="C3" t="s">
        <v>1</v>
      </c>
      <c r="D3" t="s">
        <v>2</v>
      </c>
      <c r="E3">
        <v>14.29</v>
      </c>
      <c r="F3">
        <v>6098.12</v>
      </c>
      <c r="G3" t="s">
        <v>171</v>
      </c>
      <c r="H3" t="s">
        <v>3</v>
      </c>
      <c r="K3">
        <v>78523</v>
      </c>
      <c r="L3">
        <v>81978.009999999995</v>
      </c>
      <c r="M3">
        <v>87116</v>
      </c>
      <c r="N3" t="s">
        <v>154</v>
      </c>
      <c r="O3">
        <v>0</v>
      </c>
      <c r="P3">
        <v>0</v>
      </c>
      <c r="Q3">
        <v>87116</v>
      </c>
      <c r="S3">
        <v>0</v>
      </c>
      <c r="T3">
        <v>0</v>
      </c>
      <c r="U3">
        <v>87116</v>
      </c>
      <c r="Y3" t="s">
        <v>153</v>
      </c>
      <c r="Z3">
        <v>100</v>
      </c>
      <c r="AA3">
        <v>86516</v>
      </c>
      <c r="AB3">
        <v>600</v>
      </c>
      <c r="AC3" t="s">
        <v>152</v>
      </c>
      <c r="AD3" t="s">
        <v>151</v>
      </c>
      <c r="AE3">
        <v>50505</v>
      </c>
      <c r="AF3">
        <v>333</v>
      </c>
      <c r="AG3" t="s">
        <v>4</v>
      </c>
      <c r="AH3" t="s">
        <v>176</v>
      </c>
    </row>
    <row r="4" spans="1:35" hidden="1" x14ac:dyDescent="0.3">
      <c r="A4">
        <v>210785175</v>
      </c>
      <c r="B4" t="s">
        <v>5</v>
      </c>
      <c r="C4" t="s">
        <v>6</v>
      </c>
      <c r="D4" t="s">
        <v>7</v>
      </c>
      <c r="E4">
        <v>28.57</v>
      </c>
      <c r="F4">
        <v>6079.19</v>
      </c>
      <c r="G4" t="s">
        <v>171</v>
      </c>
      <c r="H4" t="s">
        <v>3</v>
      </c>
      <c r="K4">
        <v>157500</v>
      </c>
      <c r="L4">
        <v>164430</v>
      </c>
      <c r="M4">
        <v>173691</v>
      </c>
      <c r="N4" t="s">
        <v>154</v>
      </c>
      <c r="O4">
        <v>0</v>
      </c>
      <c r="P4">
        <v>0</v>
      </c>
      <c r="Q4">
        <v>173691</v>
      </c>
      <c r="S4">
        <v>0</v>
      </c>
      <c r="T4">
        <v>0</v>
      </c>
      <c r="U4">
        <v>173691</v>
      </c>
      <c r="Y4" t="s">
        <v>153</v>
      </c>
      <c r="Z4">
        <v>100</v>
      </c>
      <c r="AA4">
        <v>173091</v>
      </c>
      <c r="AB4">
        <v>600</v>
      </c>
      <c r="AC4" t="s">
        <v>152</v>
      </c>
      <c r="AD4" t="s">
        <v>151</v>
      </c>
      <c r="AE4">
        <v>50505</v>
      </c>
      <c r="AF4">
        <v>333</v>
      </c>
      <c r="AG4" t="s">
        <v>4</v>
      </c>
      <c r="AH4" t="s">
        <v>176</v>
      </c>
    </row>
    <row r="5" spans="1:35" hidden="1" x14ac:dyDescent="0.3">
      <c r="A5">
        <v>210785191</v>
      </c>
      <c r="B5" t="s">
        <v>8</v>
      </c>
      <c r="C5" t="s">
        <v>9</v>
      </c>
      <c r="D5" t="s">
        <v>10</v>
      </c>
      <c r="E5">
        <v>28.57</v>
      </c>
      <c r="F5">
        <v>6079.19</v>
      </c>
      <c r="G5" t="s">
        <v>171</v>
      </c>
      <c r="H5" t="s">
        <v>3</v>
      </c>
      <c r="K5">
        <v>157500</v>
      </c>
      <c r="L5">
        <v>164430</v>
      </c>
      <c r="M5">
        <v>173691</v>
      </c>
      <c r="N5" t="s">
        <v>154</v>
      </c>
      <c r="O5">
        <v>0</v>
      </c>
      <c r="P5">
        <v>0</v>
      </c>
      <c r="Q5">
        <v>173691</v>
      </c>
      <c r="S5">
        <v>0</v>
      </c>
      <c r="T5">
        <v>0</v>
      </c>
      <c r="U5">
        <v>173691</v>
      </c>
      <c r="Y5" t="s">
        <v>153</v>
      </c>
      <c r="Z5">
        <v>100</v>
      </c>
      <c r="AA5">
        <v>173091</v>
      </c>
      <c r="AB5">
        <v>600</v>
      </c>
      <c r="AC5" t="s">
        <v>152</v>
      </c>
      <c r="AD5" t="s">
        <v>151</v>
      </c>
      <c r="AE5">
        <v>50505</v>
      </c>
      <c r="AF5">
        <v>333</v>
      </c>
      <c r="AG5" t="s">
        <v>4</v>
      </c>
      <c r="AH5" t="s">
        <v>176</v>
      </c>
    </row>
    <row r="6" spans="1:35" hidden="1" x14ac:dyDescent="0.3">
      <c r="A6">
        <v>210392451</v>
      </c>
      <c r="B6" t="s">
        <v>124</v>
      </c>
      <c r="C6" t="s">
        <v>125</v>
      </c>
      <c r="D6" t="s">
        <v>126</v>
      </c>
      <c r="E6">
        <v>21.05</v>
      </c>
      <c r="F6">
        <v>0</v>
      </c>
      <c r="G6" t="s">
        <v>175</v>
      </c>
      <c r="H6" t="s">
        <v>127</v>
      </c>
      <c r="K6">
        <v>210610</v>
      </c>
      <c r="L6">
        <v>219876.84</v>
      </c>
      <c r="M6">
        <v>231910</v>
      </c>
      <c r="N6" t="s">
        <v>154</v>
      </c>
      <c r="O6">
        <v>0</v>
      </c>
      <c r="P6">
        <v>0</v>
      </c>
      <c r="Q6">
        <v>231910</v>
      </c>
      <c r="S6">
        <v>0</v>
      </c>
      <c r="T6">
        <v>0</v>
      </c>
      <c r="U6">
        <v>231910</v>
      </c>
      <c r="Y6" t="s">
        <v>153</v>
      </c>
      <c r="Z6">
        <v>100</v>
      </c>
      <c r="AA6">
        <v>230410</v>
      </c>
      <c r="AB6">
        <v>1500</v>
      </c>
      <c r="AC6" t="s">
        <v>152</v>
      </c>
      <c r="AD6" t="s">
        <v>151</v>
      </c>
      <c r="AE6">
        <v>50505</v>
      </c>
      <c r="AF6">
        <v>333</v>
      </c>
      <c r="AG6" t="s">
        <v>128</v>
      </c>
      <c r="AH6" t="s">
        <v>174</v>
      </c>
    </row>
    <row r="7" spans="1:35" hidden="1" x14ac:dyDescent="0.3">
      <c r="A7">
        <v>210552522</v>
      </c>
      <c r="B7" t="s">
        <v>11</v>
      </c>
      <c r="C7" t="s">
        <v>12</v>
      </c>
      <c r="D7" t="s">
        <v>13</v>
      </c>
      <c r="E7">
        <v>5.71</v>
      </c>
      <c r="F7">
        <v>9744.8799999999992</v>
      </c>
      <c r="G7" t="s">
        <v>171</v>
      </c>
      <c r="H7" t="s">
        <v>3</v>
      </c>
      <c r="K7">
        <v>49850</v>
      </c>
      <c r="L7">
        <v>52043.4</v>
      </c>
      <c r="M7">
        <v>55685</v>
      </c>
      <c r="N7" t="s">
        <v>154</v>
      </c>
      <c r="O7">
        <v>0</v>
      </c>
      <c r="P7">
        <v>0</v>
      </c>
      <c r="Q7">
        <v>55685</v>
      </c>
      <c r="S7">
        <v>0</v>
      </c>
      <c r="T7">
        <v>0</v>
      </c>
      <c r="U7">
        <v>55685</v>
      </c>
      <c r="Y7" t="s">
        <v>153</v>
      </c>
      <c r="Z7">
        <v>100</v>
      </c>
      <c r="AA7">
        <v>54185</v>
      </c>
      <c r="AB7">
        <v>1500</v>
      </c>
      <c r="AC7" t="s">
        <v>152</v>
      </c>
      <c r="AD7" t="s">
        <v>151</v>
      </c>
      <c r="AE7">
        <v>50505</v>
      </c>
      <c r="AF7">
        <v>333</v>
      </c>
      <c r="AG7" t="s">
        <v>173</v>
      </c>
      <c r="AH7" t="s">
        <v>172</v>
      </c>
    </row>
    <row r="8" spans="1:35" hidden="1" x14ac:dyDescent="0.3">
      <c r="A8">
        <v>210224446</v>
      </c>
      <c r="B8" t="s">
        <v>15</v>
      </c>
      <c r="C8" t="s">
        <v>16</v>
      </c>
      <c r="D8" t="s">
        <v>17</v>
      </c>
      <c r="E8">
        <v>14.29</v>
      </c>
      <c r="F8">
        <v>9636.9</v>
      </c>
      <c r="G8" t="s">
        <v>171</v>
      </c>
      <c r="H8" t="s">
        <v>3</v>
      </c>
      <c r="K8">
        <v>124640</v>
      </c>
      <c r="L8">
        <v>130124.16</v>
      </c>
      <c r="M8">
        <v>137670</v>
      </c>
      <c r="N8" t="s">
        <v>154</v>
      </c>
      <c r="O8">
        <v>0</v>
      </c>
      <c r="P8">
        <v>0</v>
      </c>
      <c r="Q8">
        <v>137670</v>
      </c>
      <c r="S8">
        <v>0</v>
      </c>
      <c r="T8">
        <v>0</v>
      </c>
      <c r="U8">
        <v>137670</v>
      </c>
      <c r="Y8" t="s">
        <v>153</v>
      </c>
      <c r="Z8">
        <v>100</v>
      </c>
      <c r="AA8">
        <v>136170</v>
      </c>
      <c r="AB8">
        <v>1500</v>
      </c>
      <c r="AC8" t="s">
        <v>152</v>
      </c>
      <c r="AD8" t="s">
        <v>151</v>
      </c>
      <c r="AE8">
        <v>50505</v>
      </c>
      <c r="AF8">
        <v>333</v>
      </c>
      <c r="AG8" t="s">
        <v>173</v>
      </c>
      <c r="AH8" t="s">
        <v>172</v>
      </c>
    </row>
    <row r="9" spans="1:35" hidden="1" x14ac:dyDescent="0.3">
      <c r="A9">
        <v>210181826</v>
      </c>
      <c r="B9" t="s">
        <v>18</v>
      </c>
      <c r="C9" t="s">
        <v>19</v>
      </c>
      <c r="D9" t="s">
        <v>20</v>
      </c>
      <c r="E9">
        <v>14.29</v>
      </c>
      <c r="F9">
        <v>9636.9</v>
      </c>
      <c r="G9" t="s">
        <v>171</v>
      </c>
      <c r="H9" t="s">
        <v>3</v>
      </c>
      <c r="K9">
        <v>124640</v>
      </c>
      <c r="L9">
        <v>130124.16</v>
      </c>
      <c r="M9">
        <v>137670</v>
      </c>
      <c r="N9" t="s">
        <v>154</v>
      </c>
      <c r="O9">
        <v>0</v>
      </c>
      <c r="P9">
        <v>0</v>
      </c>
      <c r="Q9">
        <v>137670</v>
      </c>
      <c r="S9">
        <v>0</v>
      </c>
      <c r="T9">
        <v>0</v>
      </c>
      <c r="U9">
        <v>137670</v>
      </c>
      <c r="Y9" t="s">
        <v>153</v>
      </c>
      <c r="Z9">
        <v>100</v>
      </c>
      <c r="AA9">
        <v>136170</v>
      </c>
      <c r="AB9">
        <v>1500</v>
      </c>
      <c r="AC9" t="s">
        <v>152</v>
      </c>
      <c r="AD9" t="s">
        <v>151</v>
      </c>
      <c r="AE9">
        <v>50505</v>
      </c>
      <c r="AF9">
        <v>333</v>
      </c>
      <c r="AG9" t="s">
        <v>173</v>
      </c>
      <c r="AH9" t="s">
        <v>172</v>
      </c>
    </row>
    <row r="10" spans="1:35" hidden="1" x14ac:dyDescent="0.3">
      <c r="A10">
        <v>210224462</v>
      </c>
      <c r="B10" t="s">
        <v>21</v>
      </c>
      <c r="C10" t="s">
        <v>22</v>
      </c>
      <c r="D10" t="s">
        <v>23</v>
      </c>
      <c r="E10">
        <v>28.57</v>
      </c>
      <c r="F10">
        <v>9628.15</v>
      </c>
      <c r="G10" t="s">
        <v>171</v>
      </c>
      <c r="H10" t="s">
        <v>3</v>
      </c>
      <c r="K10">
        <v>250000</v>
      </c>
      <c r="L10">
        <v>261000</v>
      </c>
      <c r="M10">
        <v>275090</v>
      </c>
      <c r="N10" t="s">
        <v>154</v>
      </c>
      <c r="O10">
        <v>0</v>
      </c>
      <c r="P10">
        <v>0</v>
      </c>
      <c r="Q10">
        <v>275090</v>
      </c>
      <c r="S10">
        <v>0</v>
      </c>
      <c r="T10">
        <v>0</v>
      </c>
      <c r="U10">
        <v>275090</v>
      </c>
      <c r="Y10" t="s">
        <v>153</v>
      </c>
      <c r="Z10">
        <v>100</v>
      </c>
      <c r="AA10">
        <v>273590</v>
      </c>
      <c r="AB10">
        <v>1500</v>
      </c>
      <c r="AC10" t="s">
        <v>152</v>
      </c>
      <c r="AD10" t="s">
        <v>151</v>
      </c>
      <c r="AE10">
        <v>50505</v>
      </c>
      <c r="AF10">
        <v>333</v>
      </c>
      <c r="AG10" t="s">
        <v>173</v>
      </c>
      <c r="AH10" t="s">
        <v>172</v>
      </c>
    </row>
    <row r="11" spans="1:35" hidden="1" x14ac:dyDescent="0.3">
      <c r="A11">
        <v>210383313</v>
      </c>
      <c r="B11" t="s">
        <v>24</v>
      </c>
      <c r="C11" t="s">
        <v>25</v>
      </c>
      <c r="D11" t="s">
        <v>26</v>
      </c>
      <c r="E11">
        <v>28.57</v>
      </c>
      <c r="F11">
        <v>9628.15</v>
      </c>
      <c r="G11" t="s">
        <v>171</v>
      </c>
      <c r="H11" t="s">
        <v>3</v>
      </c>
      <c r="K11">
        <v>250000</v>
      </c>
      <c r="L11">
        <v>261000</v>
      </c>
      <c r="M11">
        <v>275090</v>
      </c>
      <c r="N11" t="s">
        <v>154</v>
      </c>
      <c r="O11">
        <v>0</v>
      </c>
      <c r="P11">
        <v>0</v>
      </c>
      <c r="Q11">
        <v>275090</v>
      </c>
      <c r="S11">
        <v>0</v>
      </c>
      <c r="T11">
        <v>0</v>
      </c>
      <c r="U11">
        <v>275090</v>
      </c>
      <c r="Y11" t="s">
        <v>153</v>
      </c>
      <c r="Z11">
        <v>100</v>
      </c>
      <c r="AA11">
        <v>273590</v>
      </c>
      <c r="AB11">
        <v>1500</v>
      </c>
      <c r="AC11" t="s">
        <v>152</v>
      </c>
      <c r="AD11" t="s">
        <v>151</v>
      </c>
      <c r="AE11">
        <v>50505</v>
      </c>
      <c r="AF11">
        <v>333</v>
      </c>
      <c r="AG11" t="s">
        <v>173</v>
      </c>
      <c r="AH11" t="s">
        <v>172</v>
      </c>
    </row>
    <row r="12" spans="1:35" hidden="1" x14ac:dyDescent="0.3">
      <c r="A12">
        <v>210816099</v>
      </c>
      <c r="B12" t="s">
        <v>27</v>
      </c>
      <c r="C12" t="s">
        <v>28</v>
      </c>
      <c r="D12" t="s">
        <v>29</v>
      </c>
      <c r="E12">
        <v>14.29</v>
      </c>
      <c r="F12">
        <v>6767.67</v>
      </c>
      <c r="G12" t="s">
        <v>171</v>
      </c>
      <c r="H12" t="s">
        <v>3</v>
      </c>
      <c r="K12">
        <v>87248</v>
      </c>
      <c r="L12">
        <v>91086.91</v>
      </c>
      <c r="M12">
        <v>96681</v>
      </c>
      <c r="N12" t="s">
        <v>154</v>
      </c>
      <c r="O12">
        <v>0</v>
      </c>
      <c r="P12">
        <v>0</v>
      </c>
      <c r="Q12">
        <v>96681</v>
      </c>
      <c r="S12">
        <v>0</v>
      </c>
      <c r="T12">
        <v>0</v>
      </c>
      <c r="U12">
        <v>96681</v>
      </c>
      <c r="Y12" t="s">
        <v>153</v>
      </c>
      <c r="Z12">
        <v>100</v>
      </c>
      <c r="AA12">
        <v>96081</v>
      </c>
      <c r="AB12">
        <v>600</v>
      </c>
      <c r="AC12" t="s">
        <v>152</v>
      </c>
      <c r="AD12" t="s">
        <v>151</v>
      </c>
      <c r="AE12">
        <v>50505</v>
      </c>
      <c r="AF12">
        <v>333</v>
      </c>
      <c r="AG12" t="s">
        <v>170</v>
      </c>
      <c r="AH12" t="s">
        <v>169</v>
      </c>
    </row>
    <row r="13" spans="1:35" hidden="1" x14ac:dyDescent="0.3">
      <c r="A13">
        <v>210816138</v>
      </c>
      <c r="B13" t="s">
        <v>31</v>
      </c>
      <c r="C13" t="s">
        <v>32</v>
      </c>
      <c r="D13" t="s">
        <v>7</v>
      </c>
      <c r="E13">
        <v>28.57</v>
      </c>
      <c r="F13">
        <v>6750.63</v>
      </c>
      <c r="G13" t="s">
        <v>171</v>
      </c>
      <c r="H13" t="s">
        <v>3</v>
      </c>
      <c r="K13">
        <v>175000</v>
      </c>
      <c r="L13">
        <v>182700</v>
      </c>
      <c r="M13">
        <v>192875</v>
      </c>
      <c r="N13" t="s">
        <v>154</v>
      </c>
      <c r="O13">
        <v>0</v>
      </c>
      <c r="P13">
        <v>0</v>
      </c>
      <c r="Q13">
        <v>192875</v>
      </c>
      <c r="S13">
        <v>0</v>
      </c>
      <c r="T13">
        <v>0</v>
      </c>
      <c r="U13">
        <v>192875</v>
      </c>
      <c r="Y13" t="s">
        <v>153</v>
      </c>
      <c r="Z13">
        <v>100</v>
      </c>
      <c r="AA13">
        <v>192275</v>
      </c>
      <c r="AB13">
        <v>600</v>
      </c>
      <c r="AC13" t="s">
        <v>152</v>
      </c>
      <c r="AD13" t="s">
        <v>151</v>
      </c>
      <c r="AE13">
        <v>50505</v>
      </c>
      <c r="AF13">
        <v>333</v>
      </c>
      <c r="AG13" t="s">
        <v>170</v>
      </c>
      <c r="AH13" t="s">
        <v>169</v>
      </c>
    </row>
    <row r="14" spans="1:35" hidden="1" x14ac:dyDescent="0.3">
      <c r="A14">
        <v>210816170</v>
      </c>
      <c r="B14" t="s">
        <v>33</v>
      </c>
      <c r="C14" t="s">
        <v>34</v>
      </c>
      <c r="D14" t="s">
        <v>10</v>
      </c>
      <c r="E14">
        <v>28.57</v>
      </c>
      <c r="F14">
        <v>6750.63</v>
      </c>
      <c r="G14" t="s">
        <v>171</v>
      </c>
      <c r="H14" t="s">
        <v>3</v>
      </c>
      <c r="K14">
        <v>175000</v>
      </c>
      <c r="L14">
        <v>182700</v>
      </c>
      <c r="M14">
        <v>192875</v>
      </c>
      <c r="N14" t="s">
        <v>154</v>
      </c>
      <c r="O14">
        <v>0</v>
      </c>
      <c r="P14">
        <v>0</v>
      </c>
      <c r="Q14">
        <v>192875</v>
      </c>
      <c r="S14">
        <v>0</v>
      </c>
      <c r="T14">
        <v>0</v>
      </c>
      <c r="U14">
        <v>192875</v>
      </c>
      <c r="Y14" t="s">
        <v>153</v>
      </c>
      <c r="Z14">
        <v>100</v>
      </c>
      <c r="AA14">
        <v>192275</v>
      </c>
      <c r="AB14">
        <v>600</v>
      </c>
      <c r="AC14" t="s">
        <v>152</v>
      </c>
      <c r="AD14" t="s">
        <v>151</v>
      </c>
      <c r="AE14">
        <v>50505</v>
      </c>
      <c r="AF14">
        <v>333</v>
      </c>
      <c r="AG14" t="s">
        <v>170</v>
      </c>
      <c r="AH14" t="s">
        <v>169</v>
      </c>
    </row>
    <row r="15" spans="1:35" hidden="1" x14ac:dyDescent="0.3">
      <c r="A15">
        <v>210848761</v>
      </c>
      <c r="B15" t="s">
        <v>52</v>
      </c>
      <c r="C15" t="s">
        <v>53</v>
      </c>
      <c r="D15" t="s">
        <v>54</v>
      </c>
      <c r="E15">
        <v>27.59</v>
      </c>
      <c r="F15">
        <v>5670.44</v>
      </c>
      <c r="G15" t="s">
        <v>155</v>
      </c>
      <c r="H15" t="s">
        <v>50</v>
      </c>
      <c r="K15">
        <v>141750</v>
      </c>
      <c r="L15">
        <v>147987</v>
      </c>
      <c r="M15">
        <v>156426</v>
      </c>
      <c r="N15" t="s">
        <v>154</v>
      </c>
      <c r="O15">
        <v>0</v>
      </c>
      <c r="P15">
        <v>0</v>
      </c>
      <c r="Q15">
        <v>156426</v>
      </c>
      <c r="S15">
        <v>0</v>
      </c>
      <c r="T15">
        <v>0</v>
      </c>
      <c r="U15">
        <v>156426</v>
      </c>
      <c r="Y15" t="s">
        <v>153</v>
      </c>
      <c r="Z15">
        <v>100</v>
      </c>
      <c r="AA15">
        <v>155826</v>
      </c>
      <c r="AB15">
        <v>600</v>
      </c>
      <c r="AC15" t="s">
        <v>152</v>
      </c>
      <c r="AD15" t="s">
        <v>151</v>
      </c>
      <c r="AE15">
        <v>50505</v>
      </c>
      <c r="AF15">
        <v>333</v>
      </c>
      <c r="AG15" t="s">
        <v>55</v>
      </c>
      <c r="AH15" t="s">
        <v>158</v>
      </c>
    </row>
    <row r="16" spans="1:35" hidden="1" x14ac:dyDescent="0.3">
      <c r="A16">
        <v>210848779</v>
      </c>
      <c r="B16" t="s">
        <v>56</v>
      </c>
      <c r="C16" t="s">
        <v>57</v>
      </c>
      <c r="D16" t="s">
        <v>58</v>
      </c>
      <c r="E16">
        <v>27.59</v>
      </c>
      <c r="F16">
        <v>5670.44</v>
      </c>
      <c r="G16" t="s">
        <v>155</v>
      </c>
      <c r="H16" t="s">
        <v>50</v>
      </c>
      <c r="K16">
        <v>141750</v>
      </c>
      <c r="L16">
        <v>147987</v>
      </c>
      <c r="M16">
        <v>156426</v>
      </c>
      <c r="N16" t="s">
        <v>154</v>
      </c>
      <c r="O16">
        <v>0</v>
      </c>
      <c r="P16">
        <v>0</v>
      </c>
      <c r="Q16">
        <v>156426</v>
      </c>
      <c r="S16">
        <v>0</v>
      </c>
      <c r="T16">
        <v>0</v>
      </c>
      <c r="U16">
        <v>156426</v>
      </c>
      <c r="Y16" t="s">
        <v>153</v>
      </c>
      <c r="Z16">
        <v>100</v>
      </c>
      <c r="AA16">
        <v>155826</v>
      </c>
      <c r="AB16">
        <v>600</v>
      </c>
      <c r="AC16" t="s">
        <v>152</v>
      </c>
      <c r="AD16" t="s">
        <v>151</v>
      </c>
      <c r="AE16">
        <v>50505</v>
      </c>
      <c r="AF16">
        <v>333</v>
      </c>
      <c r="AG16" t="s">
        <v>55</v>
      </c>
      <c r="AH16" t="s">
        <v>158</v>
      </c>
    </row>
    <row r="17" spans="1:34" hidden="1" x14ac:dyDescent="0.3">
      <c r="A17">
        <v>210849929</v>
      </c>
      <c r="B17" t="s">
        <v>59</v>
      </c>
      <c r="C17" t="s">
        <v>60</v>
      </c>
      <c r="D17" t="s">
        <v>61</v>
      </c>
      <c r="E17">
        <v>27.59</v>
      </c>
      <c r="F17">
        <v>5670.44</v>
      </c>
      <c r="G17" t="s">
        <v>155</v>
      </c>
      <c r="H17" t="s">
        <v>50</v>
      </c>
      <c r="K17">
        <v>141750</v>
      </c>
      <c r="L17">
        <v>147987</v>
      </c>
      <c r="M17">
        <v>156426</v>
      </c>
      <c r="N17" t="s">
        <v>154</v>
      </c>
      <c r="O17">
        <v>0</v>
      </c>
      <c r="P17">
        <v>0</v>
      </c>
      <c r="Q17">
        <v>156426</v>
      </c>
      <c r="S17">
        <v>0</v>
      </c>
      <c r="T17">
        <v>0</v>
      </c>
      <c r="U17">
        <v>156426</v>
      </c>
      <c r="Y17" t="s">
        <v>153</v>
      </c>
      <c r="Z17">
        <v>100</v>
      </c>
      <c r="AA17">
        <v>155826</v>
      </c>
      <c r="AB17">
        <v>600</v>
      </c>
      <c r="AC17" t="s">
        <v>152</v>
      </c>
      <c r="AD17" t="s">
        <v>151</v>
      </c>
      <c r="AE17">
        <v>50505</v>
      </c>
      <c r="AF17">
        <v>333</v>
      </c>
      <c r="AG17" t="s">
        <v>55</v>
      </c>
      <c r="AH17" t="s">
        <v>158</v>
      </c>
    </row>
    <row r="18" spans="1:34" hidden="1" x14ac:dyDescent="0.3">
      <c r="A18">
        <v>210827294</v>
      </c>
      <c r="B18" t="s">
        <v>62</v>
      </c>
      <c r="C18" t="s">
        <v>63</v>
      </c>
      <c r="D18" t="s">
        <v>64</v>
      </c>
      <c r="E18">
        <v>13.79</v>
      </c>
      <c r="F18">
        <v>10009.709999999999</v>
      </c>
      <c r="G18" t="s">
        <v>155</v>
      </c>
      <c r="H18" t="s">
        <v>50</v>
      </c>
      <c r="K18">
        <v>125000</v>
      </c>
      <c r="L18">
        <v>130500</v>
      </c>
      <c r="M18">
        <v>138065</v>
      </c>
      <c r="N18" t="s">
        <v>154</v>
      </c>
      <c r="O18">
        <v>0</v>
      </c>
      <c r="P18">
        <v>0</v>
      </c>
      <c r="Q18">
        <v>138065</v>
      </c>
      <c r="S18">
        <v>0</v>
      </c>
      <c r="T18">
        <v>0</v>
      </c>
      <c r="U18">
        <v>138065</v>
      </c>
      <c r="Y18" t="s">
        <v>153</v>
      </c>
      <c r="Z18">
        <v>100</v>
      </c>
      <c r="AA18">
        <v>136565</v>
      </c>
      <c r="AB18">
        <v>1500</v>
      </c>
      <c r="AC18" t="s">
        <v>152</v>
      </c>
      <c r="AD18" t="s">
        <v>151</v>
      </c>
      <c r="AE18">
        <v>50505</v>
      </c>
      <c r="AF18">
        <v>333</v>
      </c>
      <c r="AG18" t="s">
        <v>150</v>
      </c>
      <c r="AH18" t="s">
        <v>149</v>
      </c>
    </row>
    <row r="19" spans="1:34" hidden="1" x14ac:dyDescent="0.3">
      <c r="A19">
        <v>210735829</v>
      </c>
      <c r="B19" t="s">
        <v>66</v>
      </c>
      <c r="C19" t="s">
        <v>67</v>
      </c>
      <c r="D19" t="s">
        <v>68</v>
      </c>
      <c r="E19">
        <v>27.59</v>
      </c>
      <c r="F19">
        <v>9972.01</v>
      </c>
      <c r="G19" t="s">
        <v>155</v>
      </c>
      <c r="H19" t="s">
        <v>50</v>
      </c>
      <c r="K19">
        <v>250000</v>
      </c>
      <c r="L19">
        <v>261000</v>
      </c>
      <c r="M19">
        <v>275090</v>
      </c>
      <c r="N19" t="s">
        <v>154</v>
      </c>
      <c r="O19">
        <v>0</v>
      </c>
      <c r="P19">
        <v>0</v>
      </c>
      <c r="Q19">
        <v>275090</v>
      </c>
      <c r="S19">
        <v>0</v>
      </c>
      <c r="T19">
        <v>0</v>
      </c>
      <c r="U19">
        <v>275090</v>
      </c>
      <c r="Y19" t="s">
        <v>153</v>
      </c>
      <c r="Z19">
        <v>100</v>
      </c>
      <c r="AA19">
        <v>273590</v>
      </c>
      <c r="AB19">
        <v>1500</v>
      </c>
      <c r="AC19" t="s">
        <v>152</v>
      </c>
      <c r="AD19" t="s">
        <v>151</v>
      </c>
      <c r="AE19">
        <v>50505</v>
      </c>
      <c r="AF19">
        <v>333</v>
      </c>
      <c r="AG19" t="s">
        <v>150</v>
      </c>
      <c r="AH19" t="s">
        <v>149</v>
      </c>
    </row>
    <row r="20" spans="1:34" hidden="1" x14ac:dyDescent="0.3">
      <c r="A20">
        <v>210185189</v>
      </c>
      <c r="B20" t="s">
        <v>69</v>
      </c>
      <c r="C20" t="s">
        <v>67</v>
      </c>
      <c r="D20" t="s">
        <v>70</v>
      </c>
      <c r="E20">
        <v>27.59</v>
      </c>
      <c r="F20">
        <v>9972.01</v>
      </c>
      <c r="G20" t="s">
        <v>155</v>
      </c>
      <c r="H20" t="s">
        <v>50</v>
      </c>
      <c r="K20">
        <v>250000</v>
      </c>
      <c r="L20">
        <v>261000</v>
      </c>
      <c r="M20">
        <v>275090</v>
      </c>
      <c r="N20" t="s">
        <v>154</v>
      </c>
      <c r="O20">
        <v>0</v>
      </c>
      <c r="P20">
        <v>0</v>
      </c>
      <c r="Q20">
        <v>275090</v>
      </c>
      <c r="S20">
        <v>0</v>
      </c>
      <c r="T20">
        <v>0</v>
      </c>
      <c r="U20">
        <v>275090</v>
      </c>
      <c r="Y20" t="s">
        <v>153</v>
      </c>
      <c r="Z20">
        <v>100</v>
      </c>
      <c r="AA20">
        <v>273590</v>
      </c>
      <c r="AB20">
        <v>1500</v>
      </c>
      <c r="AC20" t="s">
        <v>152</v>
      </c>
      <c r="AD20" t="s">
        <v>151</v>
      </c>
      <c r="AE20">
        <v>50505</v>
      </c>
      <c r="AF20">
        <v>333</v>
      </c>
      <c r="AG20" t="s">
        <v>150</v>
      </c>
      <c r="AH20" t="s">
        <v>149</v>
      </c>
    </row>
    <row r="21" spans="1:34" hidden="1" x14ac:dyDescent="0.3">
      <c r="A21">
        <v>210735837</v>
      </c>
      <c r="B21" t="s">
        <v>71</v>
      </c>
      <c r="C21" t="s">
        <v>72</v>
      </c>
      <c r="D21" t="s">
        <v>73</v>
      </c>
      <c r="E21">
        <v>27.59</v>
      </c>
      <c r="F21">
        <v>9972.01</v>
      </c>
      <c r="G21" t="s">
        <v>155</v>
      </c>
      <c r="H21" t="s">
        <v>50</v>
      </c>
      <c r="K21">
        <v>250000</v>
      </c>
      <c r="L21">
        <v>261000</v>
      </c>
      <c r="M21">
        <v>275090</v>
      </c>
      <c r="N21" t="s">
        <v>154</v>
      </c>
      <c r="O21">
        <v>0</v>
      </c>
      <c r="P21">
        <v>0</v>
      </c>
      <c r="Q21">
        <v>275090</v>
      </c>
      <c r="S21">
        <v>0</v>
      </c>
      <c r="T21">
        <v>0</v>
      </c>
      <c r="U21">
        <v>275090</v>
      </c>
      <c r="Y21" t="s">
        <v>153</v>
      </c>
      <c r="Z21">
        <v>100</v>
      </c>
      <c r="AA21">
        <v>273590</v>
      </c>
      <c r="AB21">
        <v>1500</v>
      </c>
      <c r="AC21" t="s">
        <v>152</v>
      </c>
      <c r="AD21" t="s">
        <v>151</v>
      </c>
      <c r="AE21">
        <v>50505</v>
      </c>
      <c r="AF21">
        <v>333</v>
      </c>
      <c r="AG21" t="s">
        <v>150</v>
      </c>
      <c r="AH21" t="s">
        <v>149</v>
      </c>
    </row>
    <row r="22" spans="1:34" hidden="1" x14ac:dyDescent="0.3">
      <c r="A22">
        <v>210290057</v>
      </c>
      <c r="B22" t="s">
        <v>74</v>
      </c>
      <c r="C22" t="s">
        <v>72</v>
      </c>
      <c r="D22" t="s">
        <v>75</v>
      </c>
      <c r="E22">
        <v>27.59</v>
      </c>
      <c r="F22">
        <v>9972.01</v>
      </c>
      <c r="G22" t="s">
        <v>155</v>
      </c>
      <c r="H22" t="s">
        <v>50</v>
      </c>
      <c r="K22">
        <v>250000</v>
      </c>
      <c r="L22">
        <v>261000</v>
      </c>
      <c r="M22">
        <v>275090</v>
      </c>
      <c r="N22" t="s">
        <v>154</v>
      </c>
      <c r="O22">
        <v>0</v>
      </c>
      <c r="P22">
        <v>0</v>
      </c>
      <c r="Q22">
        <v>275090</v>
      </c>
      <c r="S22">
        <v>0</v>
      </c>
      <c r="T22">
        <v>0</v>
      </c>
      <c r="U22">
        <v>275090</v>
      </c>
      <c r="Y22" t="s">
        <v>153</v>
      </c>
      <c r="Z22">
        <v>100</v>
      </c>
      <c r="AA22">
        <v>273590</v>
      </c>
      <c r="AB22">
        <v>1500</v>
      </c>
      <c r="AC22" t="s">
        <v>152</v>
      </c>
      <c r="AD22" t="s">
        <v>151</v>
      </c>
      <c r="AE22">
        <v>50505</v>
      </c>
      <c r="AF22">
        <v>333</v>
      </c>
      <c r="AG22" t="s">
        <v>150</v>
      </c>
      <c r="AH22" t="s">
        <v>149</v>
      </c>
    </row>
    <row r="23" spans="1:34" hidden="1" x14ac:dyDescent="0.3">
      <c r="A23">
        <v>210289810</v>
      </c>
      <c r="B23" t="s">
        <v>76</v>
      </c>
      <c r="C23" t="s">
        <v>77</v>
      </c>
      <c r="D23" t="s">
        <v>78</v>
      </c>
      <c r="E23">
        <v>27.59</v>
      </c>
      <c r="F23">
        <v>9972.01</v>
      </c>
      <c r="G23" t="s">
        <v>155</v>
      </c>
      <c r="H23" t="s">
        <v>50</v>
      </c>
      <c r="K23">
        <v>250000</v>
      </c>
      <c r="L23">
        <v>261000</v>
      </c>
      <c r="M23">
        <v>275090</v>
      </c>
      <c r="N23" t="s">
        <v>154</v>
      </c>
      <c r="O23">
        <v>0</v>
      </c>
      <c r="P23">
        <v>0</v>
      </c>
      <c r="Q23">
        <v>275090</v>
      </c>
      <c r="S23">
        <v>0</v>
      </c>
      <c r="T23">
        <v>0</v>
      </c>
      <c r="U23">
        <v>275090</v>
      </c>
      <c r="Y23" t="s">
        <v>153</v>
      </c>
      <c r="Z23">
        <v>100</v>
      </c>
      <c r="AA23">
        <v>273590</v>
      </c>
      <c r="AB23">
        <v>1500</v>
      </c>
      <c r="AC23" t="s">
        <v>152</v>
      </c>
      <c r="AD23" t="s">
        <v>151</v>
      </c>
      <c r="AE23">
        <v>50505</v>
      </c>
      <c r="AF23">
        <v>333</v>
      </c>
      <c r="AG23" t="s">
        <v>150</v>
      </c>
      <c r="AH23" t="s">
        <v>149</v>
      </c>
    </row>
    <row r="24" spans="1:34" hidden="1" x14ac:dyDescent="0.3">
      <c r="A24">
        <v>210819047</v>
      </c>
      <c r="B24" t="s">
        <v>79</v>
      </c>
      <c r="C24" t="s">
        <v>80</v>
      </c>
      <c r="D24" t="s">
        <v>81</v>
      </c>
      <c r="E24">
        <v>27.59</v>
      </c>
      <c r="F24">
        <v>9972.01</v>
      </c>
      <c r="G24" t="s">
        <v>155</v>
      </c>
      <c r="H24" t="s">
        <v>50</v>
      </c>
      <c r="K24">
        <v>250000</v>
      </c>
      <c r="L24">
        <v>261000</v>
      </c>
      <c r="M24">
        <v>275090</v>
      </c>
      <c r="N24" t="s">
        <v>154</v>
      </c>
      <c r="O24">
        <v>0</v>
      </c>
      <c r="P24">
        <v>0</v>
      </c>
      <c r="Q24">
        <v>275090</v>
      </c>
      <c r="S24">
        <v>0</v>
      </c>
      <c r="T24">
        <v>0</v>
      </c>
      <c r="U24">
        <v>275090</v>
      </c>
      <c r="Y24" t="s">
        <v>153</v>
      </c>
      <c r="Z24">
        <v>100</v>
      </c>
      <c r="AA24">
        <v>273590</v>
      </c>
      <c r="AB24">
        <v>1500</v>
      </c>
      <c r="AC24" t="s">
        <v>152</v>
      </c>
      <c r="AD24" t="s">
        <v>151</v>
      </c>
      <c r="AE24">
        <v>50505</v>
      </c>
      <c r="AF24">
        <v>333</v>
      </c>
      <c r="AG24" t="s">
        <v>150</v>
      </c>
      <c r="AH24" t="s">
        <v>149</v>
      </c>
    </row>
    <row r="25" spans="1:34" x14ac:dyDescent="0.3">
      <c r="A25">
        <v>210844204</v>
      </c>
      <c r="B25" t="s">
        <v>82</v>
      </c>
      <c r="C25" t="s">
        <v>83</v>
      </c>
      <c r="D25" t="s">
        <v>84</v>
      </c>
      <c r="E25">
        <v>27.59</v>
      </c>
      <c r="F25">
        <v>5535.19</v>
      </c>
      <c r="G25" t="s">
        <v>155</v>
      </c>
      <c r="H25" t="s">
        <v>50</v>
      </c>
      <c r="K25">
        <v>138347</v>
      </c>
      <c r="L25">
        <v>144434.26999999999</v>
      </c>
      <c r="M25">
        <v>152695</v>
      </c>
      <c r="N25" t="s">
        <v>154</v>
      </c>
      <c r="O25">
        <v>0</v>
      </c>
      <c r="P25">
        <v>0</v>
      </c>
      <c r="Q25">
        <v>152695</v>
      </c>
      <c r="S25">
        <v>0</v>
      </c>
      <c r="T25">
        <v>0</v>
      </c>
      <c r="U25">
        <v>152695</v>
      </c>
      <c r="Y25" t="s">
        <v>153</v>
      </c>
      <c r="Z25">
        <v>100</v>
      </c>
      <c r="AA25">
        <v>152395</v>
      </c>
      <c r="AB25">
        <v>300</v>
      </c>
      <c r="AC25" t="s">
        <v>162</v>
      </c>
      <c r="AD25" t="s">
        <v>151</v>
      </c>
      <c r="AE25">
        <v>50505</v>
      </c>
      <c r="AF25">
        <v>333</v>
      </c>
      <c r="AG25" t="s">
        <v>170</v>
      </c>
      <c r="AH25" t="s">
        <v>169</v>
      </c>
    </row>
    <row r="26" spans="1:34" x14ac:dyDescent="0.3">
      <c r="A26">
        <v>210844212</v>
      </c>
      <c r="B26" t="s">
        <v>85</v>
      </c>
      <c r="C26" t="s">
        <v>86</v>
      </c>
      <c r="D26" t="s">
        <v>49</v>
      </c>
      <c r="E26">
        <v>27.59</v>
      </c>
      <c r="F26">
        <v>5535.19</v>
      </c>
      <c r="G26" t="s">
        <v>155</v>
      </c>
      <c r="H26" t="s">
        <v>50</v>
      </c>
      <c r="K26">
        <v>138347</v>
      </c>
      <c r="L26">
        <v>144434.26999999999</v>
      </c>
      <c r="M26">
        <v>152695</v>
      </c>
      <c r="N26" t="s">
        <v>154</v>
      </c>
      <c r="O26">
        <v>0</v>
      </c>
      <c r="P26">
        <v>0</v>
      </c>
      <c r="Q26">
        <v>152695</v>
      </c>
      <c r="S26">
        <v>0</v>
      </c>
      <c r="T26">
        <v>0</v>
      </c>
      <c r="U26">
        <v>152695</v>
      </c>
      <c r="Y26" t="s">
        <v>153</v>
      </c>
      <c r="Z26">
        <v>100</v>
      </c>
      <c r="AA26">
        <v>152395</v>
      </c>
      <c r="AB26">
        <v>300</v>
      </c>
      <c r="AC26" t="s">
        <v>162</v>
      </c>
      <c r="AD26" t="s">
        <v>151</v>
      </c>
      <c r="AE26">
        <v>50505</v>
      </c>
      <c r="AF26">
        <v>333</v>
      </c>
      <c r="AG26" t="s">
        <v>170</v>
      </c>
      <c r="AH26" t="s">
        <v>169</v>
      </c>
    </row>
    <row r="27" spans="1:34" hidden="1" x14ac:dyDescent="0.3">
      <c r="A27">
        <v>210854835</v>
      </c>
      <c r="B27" t="s">
        <v>87</v>
      </c>
      <c r="C27" t="s">
        <v>88</v>
      </c>
      <c r="D27" t="s">
        <v>89</v>
      </c>
      <c r="E27">
        <v>27.59</v>
      </c>
      <c r="F27">
        <v>5600.91</v>
      </c>
      <c r="G27" t="s">
        <v>155</v>
      </c>
      <c r="H27" t="s">
        <v>50</v>
      </c>
      <c r="K27">
        <v>140000</v>
      </c>
      <c r="L27">
        <v>146160</v>
      </c>
      <c r="M27">
        <v>154508</v>
      </c>
      <c r="N27" t="s">
        <v>154</v>
      </c>
      <c r="O27">
        <v>0</v>
      </c>
      <c r="P27">
        <v>0</v>
      </c>
      <c r="Q27">
        <v>154508</v>
      </c>
      <c r="S27">
        <v>0</v>
      </c>
      <c r="T27">
        <v>0</v>
      </c>
      <c r="U27">
        <v>154508</v>
      </c>
      <c r="Y27" t="s">
        <v>153</v>
      </c>
      <c r="Z27">
        <v>100</v>
      </c>
      <c r="AA27">
        <v>153908</v>
      </c>
      <c r="AB27">
        <v>600</v>
      </c>
      <c r="AC27" t="s">
        <v>152</v>
      </c>
      <c r="AD27" t="s">
        <v>151</v>
      </c>
      <c r="AE27">
        <v>50505</v>
      </c>
      <c r="AF27">
        <v>333</v>
      </c>
      <c r="AG27" t="s">
        <v>90</v>
      </c>
      <c r="AH27" t="s">
        <v>90</v>
      </c>
    </row>
    <row r="28" spans="1:34" hidden="1" x14ac:dyDescent="0.3">
      <c r="A28">
        <v>210854843</v>
      </c>
      <c r="B28" t="s">
        <v>91</v>
      </c>
      <c r="C28" t="s">
        <v>92</v>
      </c>
      <c r="D28" t="s">
        <v>93</v>
      </c>
      <c r="E28">
        <v>27.59</v>
      </c>
      <c r="F28">
        <v>5600.91</v>
      </c>
      <c r="G28" t="s">
        <v>155</v>
      </c>
      <c r="H28" t="s">
        <v>50</v>
      </c>
      <c r="K28">
        <v>140000</v>
      </c>
      <c r="L28">
        <v>146160</v>
      </c>
      <c r="M28">
        <v>154508</v>
      </c>
      <c r="N28" t="s">
        <v>154</v>
      </c>
      <c r="O28">
        <v>0</v>
      </c>
      <c r="P28">
        <v>0</v>
      </c>
      <c r="Q28">
        <v>154508</v>
      </c>
      <c r="S28">
        <v>0</v>
      </c>
      <c r="T28">
        <v>0</v>
      </c>
      <c r="U28">
        <v>154508</v>
      </c>
      <c r="Y28" t="s">
        <v>153</v>
      </c>
      <c r="Z28">
        <v>100</v>
      </c>
      <c r="AA28">
        <v>153908</v>
      </c>
      <c r="AB28">
        <v>600</v>
      </c>
      <c r="AC28" t="s">
        <v>152</v>
      </c>
      <c r="AD28" t="s">
        <v>151</v>
      </c>
      <c r="AE28">
        <v>50505</v>
      </c>
      <c r="AF28">
        <v>333</v>
      </c>
      <c r="AG28" t="s">
        <v>90</v>
      </c>
      <c r="AH28" t="s">
        <v>90</v>
      </c>
    </row>
    <row r="29" spans="1:34" hidden="1" x14ac:dyDescent="0.3">
      <c r="A29">
        <v>210854827</v>
      </c>
      <c r="B29" t="s">
        <v>94</v>
      </c>
      <c r="C29" t="s">
        <v>95</v>
      </c>
      <c r="D29" t="s">
        <v>96</v>
      </c>
      <c r="E29">
        <v>13.79</v>
      </c>
      <c r="F29">
        <v>5638.61</v>
      </c>
      <c r="G29" t="s">
        <v>155</v>
      </c>
      <c r="H29" t="s">
        <v>50</v>
      </c>
      <c r="K29">
        <v>70000</v>
      </c>
      <c r="L29">
        <v>73080</v>
      </c>
      <c r="M29">
        <v>77774</v>
      </c>
      <c r="N29" t="s">
        <v>154</v>
      </c>
      <c r="O29">
        <v>0</v>
      </c>
      <c r="P29">
        <v>0</v>
      </c>
      <c r="Q29">
        <v>77774</v>
      </c>
      <c r="S29">
        <v>0</v>
      </c>
      <c r="T29">
        <v>0</v>
      </c>
      <c r="U29">
        <v>77774</v>
      </c>
      <c r="Y29" t="s">
        <v>153</v>
      </c>
      <c r="Z29">
        <v>100</v>
      </c>
      <c r="AA29">
        <v>77174</v>
      </c>
      <c r="AB29">
        <v>600</v>
      </c>
      <c r="AC29" t="s">
        <v>152</v>
      </c>
      <c r="AD29" t="s">
        <v>151</v>
      </c>
      <c r="AE29">
        <v>50505</v>
      </c>
      <c r="AF29">
        <v>333</v>
      </c>
      <c r="AG29" t="s">
        <v>90</v>
      </c>
      <c r="AH29" t="s">
        <v>90</v>
      </c>
    </row>
    <row r="30" spans="1:34" hidden="1" x14ac:dyDescent="0.3">
      <c r="A30">
        <v>210390988</v>
      </c>
      <c r="B30" t="s">
        <v>129</v>
      </c>
      <c r="C30" t="s">
        <v>130</v>
      </c>
      <c r="D30" t="s">
        <v>131</v>
      </c>
      <c r="E30">
        <v>30</v>
      </c>
      <c r="F30">
        <v>0</v>
      </c>
      <c r="G30" t="s">
        <v>161</v>
      </c>
      <c r="H30" t="s">
        <v>132</v>
      </c>
      <c r="I30">
        <v>844</v>
      </c>
      <c r="K30">
        <v>289820</v>
      </c>
      <c r="L30">
        <v>302572.08</v>
      </c>
      <c r="M30">
        <v>318740</v>
      </c>
      <c r="N30" t="s">
        <v>154</v>
      </c>
      <c r="O30">
        <v>0</v>
      </c>
      <c r="P30">
        <v>0</v>
      </c>
      <c r="Q30">
        <v>318740</v>
      </c>
      <c r="S30">
        <v>0</v>
      </c>
      <c r="T30">
        <v>0</v>
      </c>
      <c r="U30">
        <v>318740</v>
      </c>
      <c r="Y30" t="s">
        <v>153</v>
      </c>
      <c r="Z30">
        <v>100</v>
      </c>
      <c r="AA30">
        <v>317240</v>
      </c>
      <c r="AB30">
        <v>1500</v>
      </c>
      <c r="AC30" t="s">
        <v>152</v>
      </c>
      <c r="AD30" t="s">
        <v>151</v>
      </c>
      <c r="AE30">
        <v>50505</v>
      </c>
      <c r="AF30">
        <v>333</v>
      </c>
      <c r="AG30" t="s">
        <v>133</v>
      </c>
      <c r="AH30" t="s">
        <v>160</v>
      </c>
    </row>
    <row r="31" spans="1:34" hidden="1" x14ac:dyDescent="0.3">
      <c r="A31">
        <v>210390483</v>
      </c>
      <c r="B31" t="s">
        <v>134</v>
      </c>
      <c r="C31" t="s">
        <v>135</v>
      </c>
      <c r="D31" t="s">
        <v>136</v>
      </c>
      <c r="E31">
        <v>30</v>
      </c>
      <c r="F31">
        <v>0</v>
      </c>
      <c r="G31" t="s">
        <v>161</v>
      </c>
      <c r="H31" t="s">
        <v>132</v>
      </c>
      <c r="K31">
        <v>289820</v>
      </c>
      <c r="L31">
        <v>302572.08</v>
      </c>
      <c r="M31">
        <v>318740</v>
      </c>
      <c r="N31" t="s">
        <v>154</v>
      </c>
      <c r="O31">
        <v>0</v>
      </c>
      <c r="P31">
        <v>0</v>
      </c>
      <c r="Q31">
        <v>318740</v>
      </c>
      <c r="S31">
        <v>0</v>
      </c>
      <c r="T31">
        <v>0</v>
      </c>
      <c r="U31">
        <v>318740</v>
      </c>
      <c r="Y31" t="s">
        <v>153</v>
      </c>
      <c r="Z31">
        <v>100</v>
      </c>
      <c r="AA31">
        <v>317240</v>
      </c>
      <c r="AB31">
        <v>1500</v>
      </c>
      <c r="AC31" t="s">
        <v>152</v>
      </c>
      <c r="AD31" t="s">
        <v>151</v>
      </c>
      <c r="AE31">
        <v>50505</v>
      </c>
      <c r="AF31">
        <v>333</v>
      </c>
      <c r="AG31" t="s">
        <v>133</v>
      </c>
      <c r="AH31" t="s">
        <v>160</v>
      </c>
    </row>
    <row r="32" spans="1:34" hidden="1" x14ac:dyDescent="0.3">
      <c r="A32">
        <v>210900084</v>
      </c>
      <c r="B32" t="s">
        <v>97</v>
      </c>
      <c r="C32" t="s">
        <v>98</v>
      </c>
      <c r="D32" t="s">
        <v>99</v>
      </c>
      <c r="E32">
        <v>13.79</v>
      </c>
      <c r="F32">
        <v>5635.35</v>
      </c>
      <c r="G32" t="s">
        <v>155</v>
      </c>
      <c r="H32" t="s">
        <v>50</v>
      </c>
      <c r="K32">
        <v>69960</v>
      </c>
      <c r="L32">
        <v>73038.240000000005</v>
      </c>
      <c r="M32">
        <v>77729</v>
      </c>
      <c r="N32" t="s">
        <v>154</v>
      </c>
      <c r="O32">
        <v>0</v>
      </c>
      <c r="P32">
        <v>0</v>
      </c>
      <c r="Q32">
        <v>77729</v>
      </c>
      <c r="S32">
        <v>0</v>
      </c>
      <c r="T32">
        <v>0</v>
      </c>
      <c r="U32">
        <v>77729</v>
      </c>
      <c r="Y32" t="s">
        <v>153</v>
      </c>
      <c r="Z32">
        <v>100</v>
      </c>
      <c r="AA32">
        <v>77129</v>
      </c>
      <c r="AB32">
        <v>600</v>
      </c>
      <c r="AC32" t="s">
        <v>152</v>
      </c>
      <c r="AD32" t="s">
        <v>151</v>
      </c>
      <c r="AE32">
        <v>50505</v>
      </c>
      <c r="AF32">
        <v>333</v>
      </c>
      <c r="AG32" t="s">
        <v>159</v>
      </c>
      <c r="AH32" t="s">
        <v>159</v>
      </c>
    </row>
    <row r="33" spans="1:34" hidden="1" x14ac:dyDescent="0.3">
      <c r="A33">
        <v>210900165</v>
      </c>
      <c r="B33" t="s">
        <v>101</v>
      </c>
      <c r="C33" t="s">
        <v>98</v>
      </c>
      <c r="D33" t="s">
        <v>102</v>
      </c>
      <c r="E33">
        <v>13.79</v>
      </c>
      <c r="F33">
        <v>5635.35</v>
      </c>
      <c r="G33" t="s">
        <v>155</v>
      </c>
      <c r="H33" t="s">
        <v>50</v>
      </c>
      <c r="K33">
        <v>69960</v>
      </c>
      <c r="L33">
        <v>73038.240000000005</v>
      </c>
      <c r="M33">
        <v>77729</v>
      </c>
      <c r="N33" t="s">
        <v>154</v>
      </c>
      <c r="O33">
        <v>0</v>
      </c>
      <c r="P33">
        <v>0</v>
      </c>
      <c r="Q33">
        <v>77729</v>
      </c>
      <c r="S33">
        <v>0</v>
      </c>
      <c r="T33">
        <v>0</v>
      </c>
      <c r="U33">
        <v>77729</v>
      </c>
      <c r="Y33" t="s">
        <v>153</v>
      </c>
      <c r="Z33">
        <v>100</v>
      </c>
      <c r="AA33">
        <v>77129</v>
      </c>
      <c r="AB33">
        <v>600</v>
      </c>
      <c r="AC33" t="s">
        <v>152</v>
      </c>
      <c r="AD33" t="s">
        <v>151</v>
      </c>
      <c r="AE33">
        <v>50505</v>
      </c>
      <c r="AF33">
        <v>333</v>
      </c>
      <c r="AG33" t="s">
        <v>159</v>
      </c>
      <c r="AH33" t="s">
        <v>159</v>
      </c>
    </row>
    <row r="34" spans="1:34" hidden="1" x14ac:dyDescent="0.3">
      <c r="A34">
        <v>210900107</v>
      </c>
      <c r="B34" t="s">
        <v>103</v>
      </c>
      <c r="C34" t="s">
        <v>98</v>
      </c>
      <c r="D34" t="s">
        <v>104</v>
      </c>
      <c r="E34">
        <v>27.59</v>
      </c>
      <c r="F34">
        <v>5597.69</v>
      </c>
      <c r="G34" t="s">
        <v>155</v>
      </c>
      <c r="H34" t="s">
        <v>50</v>
      </c>
      <c r="K34">
        <v>139920</v>
      </c>
      <c r="L34">
        <v>146076.48000000001</v>
      </c>
      <c r="M34">
        <v>154419</v>
      </c>
      <c r="N34" t="s">
        <v>154</v>
      </c>
      <c r="O34">
        <v>0</v>
      </c>
      <c r="P34">
        <v>0</v>
      </c>
      <c r="Q34">
        <v>154419</v>
      </c>
      <c r="S34">
        <v>0</v>
      </c>
      <c r="T34">
        <v>0</v>
      </c>
      <c r="U34">
        <v>154419</v>
      </c>
      <c r="Y34" t="s">
        <v>153</v>
      </c>
      <c r="Z34">
        <v>100</v>
      </c>
      <c r="AA34">
        <v>153819</v>
      </c>
      <c r="AB34">
        <v>600</v>
      </c>
      <c r="AC34" t="s">
        <v>152</v>
      </c>
      <c r="AD34" t="s">
        <v>151</v>
      </c>
      <c r="AE34">
        <v>50505</v>
      </c>
      <c r="AF34">
        <v>333</v>
      </c>
      <c r="AG34" t="s">
        <v>159</v>
      </c>
      <c r="AH34" t="s">
        <v>159</v>
      </c>
    </row>
    <row r="35" spans="1:34" hidden="1" x14ac:dyDescent="0.3">
      <c r="A35">
        <v>210900173</v>
      </c>
      <c r="B35" t="s">
        <v>105</v>
      </c>
      <c r="C35" t="s">
        <v>98</v>
      </c>
      <c r="D35" t="s">
        <v>106</v>
      </c>
      <c r="E35">
        <v>27.59</v>
      </c>
      <c r="F35">
        <v>5597.69</v>
      </c>
      <c r="G35" t="s">
        <v>155</v>
      </c>
      <c r="H35" t="s">
        <v>50</v>
      </c>
      <c r="K35">
        <v>139920</v>
      </c>
      <c r="L35">
        <v>146076.48000000001</v>
      </c>
      <c r="M35">
        <v>154419</v>
      </c>
      <c r="N35" t="s">
        <v>154</v>
      </c>
      <c r="O35">
        <v>0</v>
      </c>
      <c r="P35">
        <v>0</v>
      </c>
      <c r="Q35">
        <v>154419</v>
      </c>
      <c r="S35">
        <v>0</v>
      </c>
      <c r="T35">
        <v>0</v>
      </c>
      <c r="U35">
        <v>154419</v>
      </c>
      <c r="Y35" t="s">
        <v>153</v>
      </c>
      <c r="Z35">
        <v>100</v>
      </c>
      <c r="AA35">
        <v>153819</v>
      </c>
      <c r="AB35">
        <v>600</v>
      </c>
      <c r="AC35" t="s">
        <v>152</v>
      </c>
      <c r="AD35" t="s">
        <v>151</v>
      </c>
      <c r="AE35">
        <v>50505</v>
      </c>
      <c r="AF35">
        <v>333</v>
      </c>
      <c r="AG35" t="s">
        <v>159</v>
      </c>
      <c r="AH35" t="s">
        <v>159</v>
      </c>
    </row>
    <row r="36" spans="1:34" hidden="1" x14ac:dyDescent="0.3">
      <c r="A36">
        <v>210900123</v>
      </c>
      <c r="B36" t="s">
        <v>107</v>
      </c>
      <c r="C36" t="s">
        <v>98</v>
      </c>
      <c r="D36" t="s">
        <v>108</v>
      </c>
      <c r="E36">
        <v>55.17</v>
      </c>
      <c r="F36">
        <v>5578.88</v>
      </c>
      <c r="G36" t="s">
        <v>155</v>
      </c>
      <c r="H36" t="s">
        <v>50</v>
      </c>
      <c r="K36">
        <v>279840</v>
      </c>
      <c r="L36">
        <v>292152.96000000002</v>
      </c>
      <c r="M36">
        <v>307800</v>
      </c>
      <c r="N36" t="s">
        <v>154</v>
      </c>
      <c r="O36">
        <v>0</v>
      </c>
      <c r="P36">
        <v>0</v>
      </c>
      <c r="Q36">
        <v>307800</v>
      </c>
      <c r="S36">
        <v>0</v>
      </c>
      <c r="T36">
        <v>0</v>
      </c>
      <c r="U36">
        <v>307800</v>
      </c>
      <c r="Y36" t="s">
        <v>153</v>
      </c>
      <c r="Z36">
        <v>100</v>
      </c>
      <c r="AA36">
        <v>307200</v>
      </c>
      <c r="AB36">
        <v>600</v>
      </c>
      <c r="AC36" t="s">
        <v>152</v>
      </c>
      <c r="AD36" t="s">
        <v>151</v>
      </c>
      <c r="AE36">
        <v>50505</v>
      </c>
      <c r="AF36">
        <v>333</v>
      </c>
      <c r="AG36" t="s">
        <v>159</v>
      </c>
      <c r="AH36" t="s">
        <v>159</v>
      </c>
    </row>
    <row r="37" spans="1:34" hidden="1" x14ac:dyDescent="0.3">
      <c r="A37">
        <v>210900181</v>
      </c>
      <c r="B37" t="s">
        <v>109</v>
      </c>
      <c r="C37" t="s">
        <v>98</v>
      </c>
      <c r="D37" t="s">
        <v>110</v>
      </c>
      <c r="E37">
        <v>55.17</v>
      </c>
      <c r="F37">
        <v>5578.88</v>
      </c>
      <c r="G37" t="s">
        <v>155</v>
      </c>
      <c r="H37" t="s">
        <v>50</v>
      </c>
      <c r="K37">
        <v>279840</v>
      </c>
      <c r="L37">
        <v>292152.96000000002</v>
      </c>
      <c r="M37">
        <v>307800</v>
      </c>
      <c r="N37" t="s">
        <v>154</v>
      </c>
      <c r="O37">
        <v>0</v>
      </c>
      <c r="P37">
        <v>0</v>
      </c>
      <c r="Q37">
        <v>307800</v>
      </c>
      <c r="S37">
        <v>0</v>
      </c>
      <c r="T37">
        <v>0</v>
      </c>
      <c r="U37">
        <v>307800</v>
      </c>
      <c r="Y37" t="s">
        <v>153</v>
      </c>
      <c r="Z37">
        <v>100</v>
      </c>
      <c r="AA37">
        <v>307200</v>
      </c>
      <c r="AB37">
        <v>600</v>
      </c>
      <c r="AC37" t="s">
        <v>152</v>
      </c>
      <c r="AD37" t="s">
        <v>151</v>
      </c>
      <c r="AE37">
        <v>50505</v>
      </c>
      <c r="AF37">
        <v>333</v>
      </c>
      <c r="AG37" t="s">
        <v>159</v>
      </c>
      <c r="AH37" t="s">
        <v>159</v>
      </c>
    </row>
    <row r="38" spans="1:34" x14ac:dyDescent="0.3">
      <c r="A38">
        <v>210900149</v>
      </c>
      <c r="B38" t="s">
        <v>111</v>
      </c>
      <c r="C38" t="s">
        <v>98</v>
      </c>
      <c r="D38" t="s">
        <v>112</v>
      </c>
      <c r="E38">
        <v>82.76</v>
      </c>
      <c r="F38">
        <v>5572.59</v>
      </c>
      <c r="G38" t="s">
        <v>155</v>
      </c>
      <c r="H38" t="s">
        <v>50</v>
      </c>
      <c r="K38">
        <v>419760</v>
      </c>
      <c r="L38">
        <v>438229.44</v>
      </c>
      <c r="M38">
        <v>461180</v>
      </c>
      <c r="N38" t="s">
        <v>154</v>
      </c>
      <c r="O38">
        <v>0</v>
      </c>
      <c r="P38">
        <v>0</v>
      </c>
      <c r="Q38">
        <v>461180</v>
      </c>
      <c r="S38">
        <v>0</v>
      </c>
      <c r="T38">
        <v>0</v>
      </c>
      <c r="U38">
        <v>461180</v>
      </c>
      <c r="Y38" t="s">
        <v>153</v>
      </c>
      <c r="Z38">
        <v>100</v>
      </c>
      <c r="AA38">
        <v>460880</v>
      </c>
      <c r="AB38">
        <v>300</v>
      </c>
      <c r="AC38" t="s">
        <v>162</v>
      </c>
      <c r="AD38" t="s">
        <v>151</v>
      </c>
      <c r="AE38">
        <v>50505</v>
      </c>
      <c r="AF38">
        <v>333</v>
      </c>
      <c r="AG38" t="s">
        <v>159</v>
      </c>
      <c r="AH38" t="s">
        <v>159</v>
      </c>
    </row>
    <row r="39" spans="1:34" x14ac:dyDescent="0.3">
      <c r="A39">
        <v>210900199</v>
      </c>
      <c r="B39" t="s">
        <v>113</v>
      </c>
      <c r="C39" t="s">
        <v>98</v>
      </c>
      <c r="D39" t="s">
        <v>114</v>
      </c>
      <c r="E39">
        <v>82.76</v>
      </c>
      <c r="F39">
        <v>5572.59</v>
      </c>
      <c r="G39" t="s">
        <v>155</v>
      </c>
      <c r="H39" t="s">
        <v>50</v>
      </c>
      <c r="K39">
        <v>419760</v>
      </c>
      <c r="L39">
        <v>438229.44</v>
      </c>
      <c r="M39">
        <v>461180</v>
      </c>
      <c r="N39" t="s">
        <v>154</v>
      </c>
      <c r="O39">
        <v>0</v>
      </c>
      <c r="P39">
        <v>0</v>
      </c>
      <c r="Q39">
        <v>461180</v>
      </c>
      <c r="S39">
        <v>0</v>
      </c>
      <c r="T39">
        <v>0</v>
      </c>
      <c r="U39">
        <v>461180</v>
      </c>
      <c r="Y39" t="s">
        <v>153</v>
      </c>
      <c r="Z39">
        <v>100</v>
      </c>
      <c r="AA39">
        <v>460880</v>
      </c>
      <c r="AB39">
        <v>300</v>
      </c>
      <c r="AC39" t="s">
        <v>162</v>
      </c>
      <c r="AD39" t="s">
        <v>151</v>
      </c>
      <c r="AE39">
        <v>50505</v>
      </c>
      <c r="AF39">
        <v>333</v>
      </c>
      <c r="AG39" t="s">
        <v>159</v>
      </c>
      <c r="AH39" t="s">
        <v>159</v>
      </c>
    </row>
    <row r="40" spans="1:34" hidden="1" x14ac:dyDescent="0.3">
      <c r="A40">
        <v>210900092</v>
      </c>
      <c r="B40" t="s">
        <v>115</v>
      </c>
      <c r="C40" t="s">
        <v>116</v>
      </c>
      <c r="D40" t="s">
        <v>117</v>
      </c>
      <c r="E40">
        <v>13.79</v>
      </c>
      <c r="F40">
        <v>5635.35</v>
      </c>
      <c r="G40" t="s">
        <v>155</v>
      </c>
      <c r="H40" t="s">
        <v>50</v>
      </c>
      <c r="K40">
        <v>69960</v>
      </c>
      <c r="L40">
        <v>73038.240000000005</v>
      </c>
      <c r="M40">
        <v>77729</v>
      </c>
      <c r="N40" t="s">
        <v>154</v>
      </c>
      <c r="O40">
        <v>0</v>
      </c>
      <c r="P40">
        <v>0</v>
      </c>
      <c r="Q40">
        <v>77729</v>
      </c>
      <c r="S40">
        <v>0</v>
      </c>
      <c r="T40">
        <v>0</v>
      </c>
      <c r="U40">
        <v>77729</v>
      </c>
      <c r="Y40" t="s">
        <v>153</v>
      </c>
      <c r="Z40">
        <v>100</v>
      </c>
      <c r="AA40">
        <v>77129</v>
      </c>
      <c r="AB40">
        <v>600</v>
      </c>
      <c r="AC40" t="s">
        <v>152</v>
      </c>
      <c r="AD40" t="s">
        <v>151</v>
      </c>
      <c r="AE40">
        <v>50505</v>
      </c>
      <c r="AF40">
        <v>333</v>
      </c>
      <c r="AG40" t="s">
        <v>159</v>
      </c>
      <c r="AH40" t="s">
        <v>159</v>
      </c>
    </row>
    <row r="41" spans="1:34" x14ac:dyDescent="0.3">
      <c r="A41">
        <v>210900115</v>
      </c>
      <c r="B41" t="s">
        <v>118</v>
      </c>
      <c r="C41" t="s">
        <v>116</v>
      </c>
      <c r="D41" t="s">
        <v>119</v>
      </c>
      <c r="E41">
        <v>27.59</v>
      </c>
      <c r="F41">
        <v>5569.12</v>
      </c>
      <c r="G41" t="s">
        <v>155</v>
      </c>
      <c r="H41" t="s">
        <v>50</v>
      </c>
      <c r="K41">
        <v>139200</v>
      </c>
      <c r="L41">
        <v>145324.79999999999</v>
      </c>
      <c r="M41">
        <v>153631</v>
      </c>
      <c r="N41" t="s">
        <v>154</v>
      </c>
      <c r="O41">
        <v>0</v>
      </c>
      <c r="P41">
        <v>0</v>
      </c>
      <c r="Q41">
        <v>153631</v>
      </c>
      <c r="S41">
        <v>0</v>
      </c>
      <c r="T41">
        <v>0</v>
      </c>
      <c r="U41">
        <v>153631</v>
      </c>
      <c r="Y41" t="s">
        <v>153</v>
      </c>
      <c r="Z41">
        <v>100</v>
      </c>
      <c r="AA41">
        <v>153331</v>
      </c>
      <c r="AB41">
        <v>300</v>
      </c>
      <c r="AC41" t="s">
        <v>162</v>
      </c>
      <c r="AD41" t="s">
        <v>151</v>
      </c>
      <c r="AE41">
        <v>50505</v>
      </c>
      <c r="AF41">
        <v>333</v>
      </c>
      <c r="AG41" t="s">
        <v>159</v>
      </c>
      <c r="AH41" t="s">
        <v>159</v>
      </c>
    </row>
    <row r="42" spans="1:34" hidden="1" x14ac:dyDescent="0.3">
      <c r="A42">
        <v>210900131</v>
      </c>
      <c r="B42" t="s">
        <v>120</v>
      </c>
      <c r="C42" t="s">
        <v>116</v>
      </c>
      <c r="D42" t="s">
        <v>121</v>
      </c>
      <c r="E42">
        <v>55.17</v>
      </c>
      <c r="F42">
        <v>5578.88</v>
      </c>
      <c r="G42" t="s">
        <v>155</v>
      </c>
      <c r="H42" t="s">
        <v>50</v>
      </c>
      <c r="K42">
        <v>279840</v>
      </c>
      <c r="L42">
        <v>292152.96000000002</v>
      </c>
      <c r="M42">
        <v>307800</v>
      </c>
      <c r="N42" t="s">
        <v>154</v>
      </c>
      <c r="O42">
        <v>0</v>
      </c>
      <c r="P42">
        <v>0</v>
      </c>
      <c r="Q42">
        <v>307800</v>
      </c>
      <c r="S42">
        <v>0</v>
      </c>
      <c r="T42">
        <v>0</v>
      </c>
      <c r="U42">
        <v>307800</v>
      </c>
      <c r="Y42" t="s">
        <v>153</v>
      </c>
      <c r="Z42">
        <v>100</v>
      </c>
      <c r="AA42">
        <v>307200</v>
      </c>
      <c r="AB42">
        <v>600</v>
      </c>
      <c r="AC42" t="s">
        <v>152</v>
      </c>
      <c r="AD42" t="s">
        <v>151</v>
      </c>
      <c r="AE42">
        <v>50505</v>
      </c>
      <c r="AF42">
        <v>333</v>
      </c>
      <c r="AG42" t="s">
        <v>159</v>
      </c>
      <c r="AH42" t="s">
        <v>159</v>
      </c>
    </row>
    <row r="43" spans="1:34" x14ac:dyDescent="0.3">
      <c r="A43">
        <v>210900157</v>
      </c>
      <c r="B43" t="s">
        <v>122</v>
      </c>
      <c r="C43" t="s">
        <v>116</v>
      </c>
      <c r="D43" t="s">
        <v>123</v>
      </c>
      <c r="E43">
        <v>82.76</v>
      </c>
      <c r="F43">
        <v>5572.59</v>
      </c>
      <c r="G43" t="s">
        <v>155</v>
      </c>
      <c r="H43" t="s">
        <v>50</v>
      </c>
      <c r="K43">
        <v>419760</v>
      </c>
      <c r="L43">
        <v>438229.44</v>
      </c>
      <c r="M43">
        <v>461180</v>
      </c>
      <c r="N43" t="s">
        <v>154</v>
      </c>
      <c r="O43">
        <v>0</v>
      </c>
      <c r="P43">
        <v>0</v>
      </c>
      <c r="Q43">
        <v>461180</v>
      </c>
      <c r="S43">
        <v>0</v>
      </c>
      <c r="T43">
        <v>0</v>
      </c>
      <c r="U43">
        <v>461180</v>
      </c>
      <c r="Y43" t="s">
        <v>153</v>
      </c>
      <c r="Z43">
        <v>100</v>
      </c>
      <c r="AA43">
        <v>460880</v>
      </c>
      <c r="AB43">
        <v>300</v>
      </c>
      <c r="AC43" t="s">
        <v>162</v>
      </c>
      <c r="AD43" t="s">
        <v>151</v>
      </c>
      <c r="AE43">
        <v>50505</v>
      </c>
      <c r="AF43">
        <v>333</v>
      </c>
      <c r="AG43" t="s">
        <v>159</v>
      </c>
      <c r="AH43" t="s">
        <v>159</v>
      </c>
    </row>
    <row r="44" spans="1:34" x14ac:dyDescent="0.3">
      <c r="A44">
        <v>210931239</v>
      </c>
      <c r="B44" t="s">
        <v>168</v>
      </c>
      <c r="C44" t="s">
        <v>167</v>
      </c>
      <c r="D44" t="s">
        <v>166</v>
      </c>
      <c r="E44">
        <v>27.59</v>
      </c>
      <c r="F44">
        <v>5569.12</v>
      </c>
      <c r="G44" t="s">
        <v>155</v>
      </c>
      <c r="H44" t="s">
        <v>50</v>
      </c>
      <c r="K44">
        <v>139200</v>
      </c>
      <c r="L44">
        <v>145324.79999999999</v>
      </c>
      <c r="M44">
        <v>153631</v>
      </c>
      <c r="N44" t="s">
        <v>154</v>
      </c>
      <c r="O44">
        <v>0</v>
      </c>
      <c r="P44">
        <v>0</v>
      </c>
      <c r="Q44">
        <v>153631</v>
      </c>
      <c r="S44">
        <v>0</v>
      </c>
      <c r="T44">
        <v>0</v>
      </c>
      <c r="U44">
        <v>153631</v>
      </c>
      <c r="Y44" t="s">
        <v>153</v>
      </c>
      <c r="Z44">
        <v>100</v>
      </c>
      <c r="AA44">
        <v>153331</v>
      </c>
      <c r="AB44">
        <v>300</v>
      </c>
      <c r="AC44" t="s">
        <v>162</v>
      </c>
      <c r="AD44" t="s">
        <v>151</v>
      </c>
      <c r="AE44">
        <v>50505</v>
      </c>
      <c r="AF44">
        <v>333</v>
      </c>
      <c r="AG44" t="s">
        <v>159</v>
      </c>
      <c r="AH44" t="s">
        <v>159</v>
      </c>
    </row>
    <row r="45" spans="1:34" x14ac:dyDescent="0.3">
      <c r="A45">
        <v>210931247</v>
      </c>
      <c r="B45" t="s">
        <v>165</v>
      </c>
      <c r="C45" t="s">
        <v>164</v>
      </c>
      <c r="D45" t="s">
        <v>163</v>
      </c>
      <c r="E45">
        <v>27.59</v>
      </c>
      <c r="F45">
        <v>5569.12</v>
      </c>
      <c r="G45" t="s">
        <v>155</v>
      </c>
      <c r="H45" t="s">
        <v>50</v>
      </c>
      <c r="K45">
        <v>139200</v>
      </c>
      <c r="L45">
        <v>145324.79999999999</v>
      </c>
      <c r="M45">
        <v>153631</v>
      </c>
      <c r="N45" t="s">
        <v>154</v>
      </c>
      <c r="O45">
        <v>0</v>
      </c>
      <c r="P45">
        <v>0</v>
      </c>
      <c r="Q45">
        <v>153631</v>
      </c>
      <c r="S45">
        <v>0</v>
      </c>
      <c r="T45">
        <v>0</v>
      </c>
      <c r="U45">
        <v>153631</v>
      </c>
      <c r="Y45" t="s">
        <v>153</v>
      </c>
      <c r="Z45">
        <v>100</v>
      </c>
      <c r="AA45">
        <v>153331</v>
      </c>
      <c r="AB45">
        <v>300</v>
      </c>
      <c r="AC45" t="s">
        <v>162</v>
      </c>
      <c r="AD45" t="s">
        <v>151</v>
      </c>
      <c r="AE45">
        <v>50505</v>
      </c>
      <c r="AF45">
        <v>333</v>
      </c>
      <c r="AG45" t="s">
        <v>159</v>
      </c>
      <c r="AH45" t="s">
        <v>159</v>
      </c>
    </row>
  </sheetData>
  <autoFilter ref="A1:AI45">
    <filterColumn colId="28">
      <filters>
        <filter val="77/a1"/>
      </filters>
    </filterColumn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2</vt:i4>
      </vt:variant>
    </vt:vector>
  </HeadingPairs>
  <TitlesOfParts>
    <vt:vector size="2" baseType="lpstr">
      <vt:lpstr>termékek</vt:lpstr>
      <vt:lpstr>Munka1</vt:lpstr>
    </vt:vector>
  </TitlesOfParts>
  <Company>NEAK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pokae</dc:creator>
  <cp:lastModifiedBy>pokae</cp:lastModifiedBy>
  <cp:lastPrinted>2022-11-11T10:00:08Z</cp:lastPrinted>
  <dcterms:created xsi:type="dcterms:W3CDTF">2022-10-25T10:58:57Z</dcterms:created>
  <dcterms:modified xsi:type="dcterms:W3CDTF">2024-07-17T15:59:33Z</dcterms:modified>
</cp:coreProperties>
</file>