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0" yWindow="0" windowWidth="23040" windowHeight="8685"/>
  </bookViews>
  <sheets>
    <sheet name="termékek" sheetId="1" r:id="rId1"/>
    <sheet name="Munka1" sheetId="2" r:id="rId2"/>
  </sheets>
  <definedNames>
    <definedName name="_xlnm._FilterDatabase" localSheetId="1" hidden="1">Munka1!$A$1:$AI$45</definedName>
    <definedName name="_xlnm._FilterDatabase" localSheetId="0" hidden="1">termékek!$A$8:$T$53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11" i="1"/>
  <c r="J12" i="1"/>
  <c r="J13" i="1"/>
  <c r="J14" i="1"/>
  <c r="J15" i="1"/>
  <c r="J16" i="1"/>
  <c r="J17" i="1"/>
  <c r="J18" i="1"/>
  <c r="J19" i="1"/>
  <c r="J20" i="1"/>
  <c r="J9" i="1"/>
  <c r="J10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10" i="1"/>
  <c r="P11" i="1"/>
  <c r="P12" i="1"/>
  <c r="P13" i="1"/>
  <c r="P14" i="1"/>
  <c r="P15" i="1"/>
  <c r="P16" i="1"/>
  <c r="P17" i="1"/>
  <c r="P18" i="1"/>
  <c r="P19" i="1"/>
  <c r="P9" i="1"/>
  <c r="Q14" i="1" l="1"/>
  <c r="I14" i="1"/>
  <c r="I13" i="1"/>
  <c r="I11" i="1" l="1"/>
  <c r="Q11" i="1"/>
  <c r="Q12" i="1"/>
  <c r="I12" i="1"/>
  <c r="Q25" i="1" l="1"/>
  <c r="Q26" i="1"/>
  <c r="Q18" i="1"/>
  <c r="Q19" i="1"/>
  <c r="Q10" i="1"/>
  <c r="Q9" i="1"/>
  <c r="Q20" i="1"/>
  <c r="I17" i="1" l="1"/>
  <c r="I23" i="1"/>
  <c r="I45" i="1"/>
  <c r="I42" i="1"/>
  <c r="I30" i="1"/>
  <c r="I10" i="1"/>
  <c r="I25" i="1"/>
  <c r="I39" i="1"/>
  <c r="I18" i="1"/>
  <c r="I27" i="1"/>
  <c r="I49" i="1"/>
  <c r="I50" i="1"/>
  <c r="I36" i="1"/>
  <c r="I43" i="1"/>
  <c r="I24" i="1"/>
  <c r="I20" i="1"/>
  <c r="P20" i="1" s="1"/>
  <c r="I48" i="1"/>
  <c r="I38" i="1"/>
  <c r="I34" i="1"/>
  <c r="I46" i="1"/>
  <c r="I22" i="1"/>
  <c r="I29" i="1"/>
  <c r="I32" i="1"/>
  <c r="I9" i="1"/>
  <c r="I21" i="1"/>
  <c r="P21" i="1" s="1"/>
  <c r="I26" i="1"/>
  <c r="I47" i="1"/>
  <c r="I31" i="1"/>
  <c r="I40" i="1"/>
  <c r="I33" i="1"/>
  <c r="I51" i="1"/>
  <c r="I28" i="1" l="1"/>
  <c r="I19" i="1"/>
  <c r="I41" i="1"/>
  <c r="I52" i="1"/>
  <c r="I37" i="1"/>
  <c r="I53" i="1"/>
  <c r="I35" i="1"/>
  <c r="I44" i="1"/>
  <c r="Q21" i="1" l="1"/>
  <c r="Q23" i="1"/>
  <c r="Q24" i="1"/>
  <c r="Q22" i="1"/>
  <c r="Q36" i="1"/>
  <c r="R47" i="1"/>
  <c r="Q47" i="1" s="1"/>
  <c r="R46" i="1"/>
  <c r="Q46" i="1" s="1"/>
  <c r="Q32" i="1"/>
  <c r="R44" i="1"/>
  <c r="Q44" i="1" s="1"/>
  <c r="Q16" i="1"/>
  <c r="Q37" i="1"/>
  <c r="Q31" i="1"/>
  <c r="R41" i="1"/>
  <c r="Q41" i="1" s="1"/>
  <c r="Q27" i="1"/>
  <c r="Q33" i="1"/>
  <c r="Q34" i="1"/>
  <c r="R52" i="1"/>
  <c r="Q52" i="1" s="1"/>
  <c r="R49" i="1"/>
  <c r="Q49" i="1" s="1"/>
  <c r="R42" i="1"/>
  <c r="Q42" i="1" s="1"/>
  <c r="Q28" i="1"/>
  <c r="R50" i="1"/>
  <c r="Q50" i="1" s="1"/>
  <c r="R51" i="1"/>
  <c r="Q51" i="1" s="1"/>
  <c r="Q15" i="1"/>
  <c r="R40" i="1"/>
  <c r="Q40" i="1" s="1"/>
  <c r="Q30" i="1"/>
  <c r="R53" i="1"/>
  <c r="Q53" i="1" s="1"/>
  <c r="R48" i="1"/>
  <c r="Q48" i="1" s="1"/>
  <c r="Q17" i="1"/>
  <c r="R43" i="1"/>
  <c r="Q43" i="1" s="1"/>
  <c r="Q35" i="1"/>
  <c r="Q38" i="1"/>
  <c r="R45" i="1"/>
  <c r="Q45" i="1" s="1"/>
  <c r="Q29" i="1"/>
  <c r="R39" i="1"/>
  <c r="Q39" i="1" s="1"/>
  <c r="J51" i="1" l="1"/>
  <c r="J52" i="1"/>
  <c r="J53" i="1"/>
  <c r="J49" i="1"/>
  <c r="J21" i="1"/>
  <c r="J50" i="1"/>
</calcChain>
</file>

<file path=xl/sharedStrings.xml><?xml version="1.0" encoding="utf-8"?>
<sst xmlns="http://schemas.openxmlformats.org/spreadsheetml/2006/main" count="855" uniqueCount="204">
  <si>
    <t>EU/1/15/1074/005</t>
  </si>
  <si>
    <t>BENEPALI 25 MG OLDATOS INJEKCIÓ ELŐRETÖLTÖTT FECSKENDŐBEN</t>
  </si>
  <si>
    <t>4x0,51ml előretöltött fecskendőben</t>
  </si>
  <si>
    <t>etanercept</t>
  </si>
  <si>
    <t>Biogen Hungary Korlátolt Felelősségű Társaság</t>
  </si>
  <si>
    <t>EU/1/15/1074/001</t>
  </si>
  <si>
    <t>BENEPALI 50 MG OLDATOS INJEKCIÓ ELŐRETÖLTÖTT FECSKENDŐBEN</t>
  </si>
  <si>
    <t>4x1ml előretöltött fecskendőben</t>
  </si>
  <si>
    <t>EU/1/15/1074/002</t>
  </si>
  <si>
    <t>BENEPALI 50 MG OLDATOS INJEKCIÓ ELŐRETÖLTÖTT INJEKCIÓS TOLLBAN</t>
  </si>
  <si>
    <t>4x1ml előretöltött injekciós tollban</t>
  </si>
  <si>
    <t>EU/1/99/126/022</t>
  </si>
  <si>
    <t>ENBREL 10 MG POR ÉS OLDÓSZER OLDATOS INJEKCIÓHOZ GYERMEKGYÓGYÁSZATI ALKALMAZÁSRA</t>
  </si>
  <si>
    <t>4x injekciós üvegben + 4 db előretöltött fecskendő + 4 db injekciós tű + 4 db injekciós üveg feltétet + 8 db törlőkendő</t>
  </si>
  <si>
    <t>Pfizer Kft.</t>
  </si>
  <si>
    <t>EU/1/99/126/013</t>
  </si>
  <si>
    <t>ENBREL 25 MG OLDATOS INJEKCIÓ ELŐRETÖLTÖTT FECSKENDŐBEN</t>
  </si>
  <si>
    <t>4x előretöltött fecskendőben +4 db alkoholos törlőkendő</t>
  </si>
  <si>
    <t>EU/1/99/126/003</t>
  </si>
  <si>
    <t>ENBREL 25 MG POR ÉS OLDÓSZER OLDATOS INJEKCIÓHOZ</t>
  </si>
  <si>
    <t>4x injekciós üvegben + 4 db előretöltött fecskendő + 4 db injekciós tű + 4 db injekciós üveg feltét + 8 db törlőkendő</t>
  </si>
  <si>
    <t>EU/1/99/126/017</t>
  </si>
  <si>
    <t>ENBREL 50 MG OLDATOS INJEKCIÓ ELŐRETÖLTÖTT FECSKENDŐBEN</t>
  </si>
  <si>
    <t>4x előretöltött fecskendőben + 4 db alkoholos törlőkendő</t>
  </si>
  <si>
    <t>EU/1/99/126/020</t>
  </si>
  <si>
    <t>ENBREL 50 MG OLDATOS INJEKCIÓ ELŐRETÖLTÖTT INJEKCIÓS TOLLBAN</t>
  </si>
  <si>
    <t>4x előretöltött injekciós tollban (myclic) + 4 db alkoholos törlőkendő</t>
  </si>
  <si>
    <t>EU/1/17/1195/003</t>
  </si>
  <si>
    <t>ERELZI 25 MG OLDATOS INJEKCIÓ ELŐRETÖLTÖTT FECSKENDŐBEN</t>
  </si>
  <si>
    <t>4x0,5ml előretöltött fecskendőben</t>
  </si>
  <si>
    <t>Sandoz Hungária Kereskedelmi Kft.</t>
  </si>
  <si>
    <t>EU/1/17/1195/007</t>
  </si>
  <si>
    <t>ERELZI 50 MG OLDATOS INJEKCIÓ ELŐRETÖLTÖTT FECSKENDŐBEN</t>
  </si>
  <si>
    <t>EU/1/17/1195/011</t>
  </si>
  <si>
    <t>ERELZI 50 MG OLDATOS INJEKCIÓ ELŐRETÖLTÖTT INJEKCIÓS TOLLBAN</t>
  </si>
  <si>
    <t>Nyilvántartási szám</t>
  </si>
  <si>
    <t>Törzskönyvi törlés</t>
  </si>
  <si>
    <t>Készítmény megnevezése</t>
  </si>
  <si>
    <t>Kiszerelés</t>
  </si>
  <si>
    <t>Hatóanyag</t>
  </si>
  <si>
    <t>Termelői ár (Ft)</t>
  </si>
  <si>
    <t>Bruttó fogyasztói ár (Ft)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</si>
  <si>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</si>
  <si>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</si>
  <si>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</si>
  <si>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</si>
  <si>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Forgalmazó</t>
  </si>
  <si>
    <t>EU/1/16/1164/007</t>
  </si>
  <si>
    <t>AMGEVITA 40 MG OLDATOS INJEKCIÓ ELŐRETÖLTÖTT INJEKCIÓS TOLLBAN</t>
  </si>
  <si>
    <t>2x0,8ml előretöltött injekciós tollban</t>
  </si>
  <si>
    <t>adalimumab</t>
  </si>
  <si>
    <t>Amgen Gyógyszerkereskedelmi Kft.</t>
  </si>
  <si>
    <t>EU/1/18/1319/002</t>
  </si>
  <si>
    <t>HULIO 40 MG OLDATOS INJEKCIÓ ELŐRETÖLTÖTT INJEKCIÓS FECSKENDŐBEN</t>
  </si>
  <si>
    <t>2x0,8ml előretöltött fecskendőben automata tűvédővel+2 db alkoholos törlőkendő</t>
  </si>
  <si>
    <t>Mylan EPD Korlátolt Felelősségű Társaság</t>
  </si>
  <si>
    <t>EU/1/18/1319/005</t>
  </si>
  <si>
    <t>HULIO 40 MG OLDATOS INJEKCIÓ ELŐRETÖLTÖTT INJEKCIÓS TOLLBAN</t>
  </si>
  <si>
    <t>2x0,8ml előretöltött injekciós tollban +2 db alkoholos törlőkendő</t>
  </si>
  <si>
    <t>EU/1/18/1319/007</t>
  </si>
  <si>
    <t>HULIO 40 MG/0,8 ML OLDATOS INJEKCIÓ</t>
  </si>
  <si>
    <t>2x0,8ml injekciós üvegben +2 előretöltött fecskendő+2 tű+2 steril üvegadapter+4 alkoholos törlőkendő (gyűjtőcsomagolásban)</t>
  </si>
  <si>
    <t>EU/1/03/256/022</t>
  </si>
  <si>
    <t>HUMIRA 20 MG OLDATOS INJEKCIÓ ELŐRETÖLTÖTT FECSKENDŐBEN</t>
  </si>
  <si>
    <t>2x előretöltött fecskendőben +2 alkoholos törlőkendő</t>
  </si>
  <si>
    <t>AbbVie Kft.</t>
  </si>
  <si>
    <t>EU/1/03/256/013</t>
  </si>
  <si>
    <t>HUMIRA 40 MG OLDATOS INJEKCIÓ ELŐRETÖLTÖTT FECSKENDŐBEN</t>
  </si>
  <si>
    <t>2x0,4ml előretöltött fecskendőben (40 mg/0,4 ml)+2 alkoholos törlőkendő</t>
  </si>
  <si>
    <t>EU/1/03/256/003</t>
  </si>
  <si>
    <t>2x0,8ml előretöltött fecskendőben (40 mg/0,8 ml)+2 alkoholos törlőkendő</t>
  </si>
  <si>
    <t>EU/1/03/256/017</t>
  </si>
  <si>
    <t>HUMIRA 40 MG OLDATOS INJEKCIÓ ELŐRETÖLTÖTT INJEKCIÓS TOLLBAN</t>
  </si>
  <si>
    <t>2x0,4ml előretöltött injekciós tollban (40 mg/0,4 ml)+2 alkoholos törlőkendő</t>
  </si>
  <si>
    <t>EU/1/03/256/008</t>
  </si>
  <si>
    <t>2x0,8ml előretöltött injekciós tollban (40 mg/0,8 ml)+2 alkoholos törlőkendő buborékfóliában</t>
  </si>
  <si>
    <t>EU/1/03/256/001</t>
  </si>
  <si>
    <t>HUMIRA 40 MG/0,8 ML OLDATOS INJEKCIÓ GYERMEKGYÓGYÁSZATI ALKALMAZÁSRA</t>
  </si>
  <si>
    <t>2x injekciós üvegben +2 fecskendő+2 tű+2 steril adapter+4 alkoholos törlőkendő</t>
  </si>
  <si>
    <t>EU/1/03/256/021</t>
  </si>
  <si>
    <t>HUMIRA 80 MG OLDATOS INJEKCIÓ ELŐRETÖLTÖTT INJEKCIÓS TOLLBAN</t>
  </si>
  <si>
    <t>1x0,8ml előretöltött injekciós tollban +2 alkoholos törlőkendő buborékcsomagolásban</t>
  </si>
  <si>
    <t>EU/1/18/1286/002</t>
  </si>
  <si>
    <t>HYRIMOZ 40 MG OLDATOS INJEKCIÓ ELŐRETÖLTÖTT FECSKENDŐBEN</t>
  </si>
  <si>
    <t>2x0,8ml előretöltött fecskendőben biztonsági tűvédővel</t>
  </si>
  <si>
    <t>EU/1/18/1286/005</t>
  </si>
  <si>
    <t>HYRIMOZ 40 MG OLDATOS INJEKCIÓ ELŐRETÖLTÖTT INJEKCIÓS TOLLBAN</t>
  </si>
  <si>
    <t>EU/1/19/1356/002</t>
  </si>
  <si>
    <t>IDACIO 40 MG OLDATOS INJEKCIÓ ELŐRETÖLTÖTT FECSKENDŐBEN</t>
  </si>
  <si>
    <t>2x0,8ml előretöltött fecskendőben +2 alkoholos törlő</t>
  </si>
  <si>
    <t>Fresenius Kabi Deutschland GmbH</t>
  </si>
  <si>
    <t>EU/1/19/1356/003</t>
  </si>
  <si>
    <t>IDACIO 40 MG OLDATOS INJEKCIÓ ELŐRETÖLTÖTT INJEKCIÓS TOLLBAN</t>
  </si>
  <si>
    <t>2x0,8ml előretöltött injekciós tollban +2 alkoholos törlő</t>
  </si>
  <si>
    <t>EU/1/19/1356/001</t>
  </si>
  <si>
    <t>IDACIO 40 MG/0,8 ML OLDATOS INJEKCIÓ GYERMEKGYÓGYÁSZATI ALKALMAZÁSRA</t>
  </si>
  <si>
    <t>1x0,8ml injekciós üvegben +1 fecskendő+1 tű+1 adapter+2 alkoholos törlő</t>
  </si>
  <si>
    <t>EU/1/20/1513/001</t>
  </si>
  <si>
    <t>YUFLYMA 40 MG OLDATOS INJEKCIÓ ELŐRETÖLTÖTT FECSKENDŐBEN</t>
  </si>
  <si>
    <t>1x0,4ml előretöltött fecskendőben + 2 alkoholos törlőkendő</t>
  </si>
  <si>
    <t>Celltrion Healthcare Hungary  Korlátolt Felelősségű Társaság</t>
  </si>
  <si>
    <t>EU/1/20/1513/005</t>
  </si>
  <si>
    <t>1x0,4ml előretöltött fecskendőben tűvédővel, + 2 alkoholos törlőkendő</t>
  </si>
  <si>
    <t>EU/1/20/1513/002</t>
  </si>
  <si>
    <t>2x0,4ml előretöltött fecskendőben + 2 alkoholos törlőkendő</t>
  </si>
  <si>
    <t>EU/1/20/1513/006</t>
  </si>
  <si>
    <t>2x0,4ml előretöltött fecskendőben tűvédővel, + 2 alkoholos törlőkendő</t>
  </si>
  <si>
    <t>EU/1/20/1513/003</t>
  </si>
  <si>
    <t>4x0,4ml előretöltött fecskendőben + 4 alkoholos törlőkendő</t>
  </si>
  <si>
    <t>EU/1/20/1513/007</t>
  </si>
  <si>
    <t>4x0,4ml előretöltött fecskendőben tűvédővel, + 4 alkoholos törlőkendő</t>
  </si>
  <si>
    <t>EU/1/20/1513/004</t>
  </si>
  <si>
    <t>6x0,4ml előretöltött fecskendőben + 6 alkoholos törlőkendő</t>
  </si>
  <si>
    <t>EU/1/20/1513/008</t>
  </si>
  <si>
    <t>6x0,4ml előretöltött fecskendőben tűvédővel, + 6 alkoholos törlőkendő</t>
  </si>
  <si>
    <t>EU/1/20/1513/009</t>
  </si>
  <si>
    <t>YUFLYMA 40 MG OLDATOS INJEKCIÓ ELŐRETÖLTÖTT INJEKCIÓS TOLLBAN</t>
  </si>
  <si>
    <t>1x0,4ml előretöltött injekciós tollban + 2 alkoholos törlőkendő</t>
  </si>
  <si>
    <t>EU/1/20/1513/010</t>
  </si>
  <si>
    <t>2x0,4ml előretöltött injekciós tollban + 2 alkoholos törlőkendő</t>
  </si>
  <si>
    <t>EU/1/20/1513/011</t>
  </si>
  <si>
    <t>4x0,4ml előretöltött injekciós tollban + 4 alkoholos törlőkendő</t>
  </si>
  <si>
    <t>EU/1/20/1513/012</t>
  </si>
  <si>
    <t>6x0,4ml előretöltött injekciós tollban + 6 alkoholos törlőkendő</t>
  </si>
  <si>
    <t>EU/1/09/544/001</t>
  </si>
  <si>
    <t>CIMZIA 200 MG OLDATOS INJEKCIÓ ELŐRETÖLTÖTT FECSKENDŐBEN</t>
  </si>
  <si>
    <t>2x1ml előretöltött fecskendőben +2 alkoholos törlő</t>
  </si>
  <si>
    <t>certolizumab pegol</t>
  </si>
  <si>
    <t>UCB Magyarország Kft.</t>
  </si>
  <si>
    <t>EU/1/09/546/003</t>
  </si>
  <si>
    <t>SIMPONI 50 MG OLDATOS INJEKCIÓ ELŐRETÖLTÖTT FECSKENDŐBEN</t>
  </si>
  <si>
    <t>1x előretöltött fecskendőben</t>
  </si>
  <si>
    <t>golimumab</t>
  </si>
  <si>
    <t>MSD Pharma Hungary Korlátolt Felelősségű Társaság</t>
  </si>
  <si>
    <t>EU/1/09/546/001</t>
  </si>
  <si>
    <t>SIMPONI 50 MG OLDATOS INJEKCIÓ ELŐRETÖLTÖTT INJEKCIÓS TOLLBAN</t>
  </si>
  <si>
    <t>1x előretöltött injekciós tollban</t>
  </si>
  <si>
    <t>össz hatómenny</t>
  </si>
  <si>
    <t>ELVÁRT ÁR I. NTK</t>
  </si>
  <si>
    <t>ELVÁRT ÁR II. NTK</t>
  </si>
  <si>
    <t>módosított DDD (mg) - KTE</t>
  </si>
  <si>
    <t>Módosított (DOT) - KTE</t>
  </si>
  <si>
    <t>elvárt árhoz képest (%)</t>
  </si>
  <si>
    <t>77/a1.</t>
  </si>
  <si>
    <t>77/a2.</t>
  </si>
  <si>
    <t>Vonatkozó EÜ 100 pont</t>
  </si>
  <si>
    <t>Visszafizetés</t>
  </si>
  <si>
    <t>Módosított NTK (Ft)</t>
  </si>
  <si>
    <t>TTT</t>
  </si>
  <si>
    <t>AbbVie Deutschland GmbH &amp; Co. KG</t>
  </si>
  <si>
    <t>AbbVie Gyógyszerkereskedelmi Korlátolt Felelősségű Társaság</t>
  </si>
  <si>
    <t>Igen</t>
  </si>
  <si>
    <t>77/a2</t>
  </si>
  <si>
    <t>TBIO</t>
  </si>
  <si>
    <t>NOMIN</t>
  </si>
  <si>
    <t>L04AB04</t>
  </si>
  <si>
    <t>Amgen Europe B.V.</t>
  </si>
  <si>
    <t>Amgen Gyógyszerkereskedelmi Korlátolt Felelősségű Társaság</t>
  </si>
  <si>
    <t>Viatris Ltd.</t>
  </si>
  <si>
    <t>Celltrion Healthcare Hungary Korlátolt Felelősségű Társaság</t>
  </si>
  <si>
    <t>Janssen Biologics B.V.</t>
  </si>
  <si>
    <t>L04AB06</t>
  </si>
  <si>
    <t>77/a1</t>
  </si>
  <si>
    <t>1x0,8ml injekciós tollban + 2 alkoholos törlőkendő</t>
  </si>
  <si>
    <t>YUFLYMA 80 MG OLDATOS INJEKCIÓ ELŐRETÖLTÖTT INJEKCIÓS TOLLBAN</t>
  </si>
  <si>
    <t>EU/1/20/1513/015</t>
  </si>
  <si>
    <t>1x0,8ml előretöltött fecskendőben + 2 alkoholos törlőkendő</t>
  </si>
  <si>
    <t>YUFLYMA 80 MG OLDATOS INJEKCIÓ ELŐRETÖLTÖTT FECSKENDŐBEN</t>
  </si>
  <si>
    <t>EU/1/20/1513/013</t>
  </si>
  <si>
    <t>Sandoz Pharmaceuticals GmbH</t>
  </si>
  <si>
    <t>Sandoz Hungária Kereskedelmi Korlátolt Felelősségű Társaság</t>
  </si>
  <si>
    <t>L04AB01</t>
  </si>
  <si>
    <t>Pfizer Europe MA EEIG</t>
  </si>
  <si>
    <t>Pfizer Korlátolt Felelősségű Társaság</t>
  </si>
  <si>
    <t>UCB S.A.</t>
  </si>
  <si>
    <t>L04AB05</t>
  </si>
  <si>
    <t>Samsung Bioepis NL B.V.</t>
  </si>
  <si>
    <t>Forg. Eng. jogosult</t>
  </si>
  <si>
    <t>Pras termék</t>
  </si>
  <si>
    <t>BESOROLAS</t>
  </si>
  <si>
    <t>Közgyógyon kiváltható-e</t>
  </si>
  <si>
    <t>Vonatkozó indikációs pont (Eü. pont)</t>
  </si>
  <si>
    <t>Eü 90</t>
  </si>
  <si>
    <t>Eü 70</t>
  </si>
  <si>
    <t>Eü 50</t>
  </si>
  <si>
    <t>Térítési díj emelt támogatás esetén (Ft)</t>
  </si>
  <si>
    <t>Emelt támogatási összeg (Ft)</t>
  </si>
  <si>
    <t>Emelt támogatási kategória (%)</t>
  </si>
  <si>
    <t>Emelt támogatási technika</t>
  </si>
  <si>
    <t>Térítési díj normatív támogatás esetén (Ft)</t>
  </si>
  <si>
    <t>Normatív támogatási összeg (Ft)</t>
  </si>
  <si>
    <t>Normatív támogatási kategória (%)</t>
  </si>
  <si>
    <t>Normatív támogatási technika</t>
  </si>
  <si>
    <t>Nagykeres-kedelmi ár (Ft)</t>
  </si>
  <si>
    <t>Egyenértékű,de nem helyettesíthető</t>
  </si>
  <si>
    <t>Egyenértékűségi csoport</t>
  </si>
  <si>
    <t>ATC-kód</t>
  </si>
  <si>
    <t>Napi terápiás költség (Ft)</t>
  </si>
  <si>
    <t>Terápiás napok száma (DOT)</t>
  </si>
  <si>
    <t>spr</t>
  </si>
  <si>
    <t>TBIOL</t>
  </si>
  <si>
    <t>EU/1/21/1589/005</t>
  </si>
  <si>
    <t>HUKYNDRA 40 MG OLDATOS INJEKCIÓ ELŐRETÖLTÖTT TOLLBAN</t>
  </si>
  <si>
    <t>STADA Hungary Korlátolt Felelősségű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</si>
</sst>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Ft&quot;;[Red]\-#,##0.00\ &quot;Ft&quot;"/>
    <numFmt numFmtId="43" formatCode="_-* #,##0.00_-;\-* #,##0.00_-;_-* &quot;-&quot;??_-;_-@_-"/>
    <numFmt numFmtId="164" formatCode="_-* #,##0_-;\-* #,##0_-;_-* &quot;-&quot;??_-;_-@_-"/>
    <numFmt numFmtId="165" formatCode="0.000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7" borderId="0" applyNumberFormat="0" applyBorder="0" applyAlignment="0" applyProtection="0"/>
    <xf numFmtId="0" fontId="7" fillId="8" borderId="0" applyNumberFormat="0" applyBorder="0" applyAlignment="0" applyProtection="0"/>
  </cellStyleXfs>
  <cellXfs count="105">
    <xf numFmtId="0" fontId="0" fillId="0" borderId="0" xfId="0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ill="1"/>
    <xf numFmtId="164" fontId="0" fillId="0" borderId="0" xfId="1" applyNumberFormat="1" applyFont="1" applyFill="1"/>
    <xf numFmtId="0" fontId="0" fillId="6" borderId="0" xfId="0" applyFill="1"/>
    <xf numFmtId="8" fontId="4" fillId="0" borderId="1" xfId="0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4" fontId="0" fillId="4" borderId="0" xfId="1" applyNumberFormat="1" applyFont="1" applyFill="1" applyAlignment="1">
      <alignment horizontal="center" vertical="center" wrapText="1"/>
    </xf>
    <xf numFmtId="164" fontId="0" fillId="6" borderId="0" xfId="1" applyNumberFormat="1" applyFont="1" applyFill="1"/>
    <xf numFmtId="164" fontId="0" fillId="0" borderId="0" xfId="1" applyNumberFormat="1" applyFont="1"/>
    <xf numFmtId="0" fontId="0" fillId="4" borderId="3" xfId="0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43" fontId="0" fillId="0" borderId="0" xfId="1" applyNumberFormat="1" applyFont="1" applyFill="1" applyBorder="1"/>
    <xf numFmtId="0" fontId="0" fillId="0" borderId="0" xfId="0" applyFill="1" applyBorder="1"/>
    <xf numFmtId="0" fontId="0" fillId="6" borderId="5" xfId="0" applyFill="1" applyBorder="1" applyAlignment="1">
      <alignment horizontal="center" vertical="center" wrapText="1"/>
    </xf>
    <xf numFmtId="0" fontId="5" fillId="7" borderId="0" xfId="4"/>
    <xf numFmtId="0" fontId="5" fillId="0" borderId="0" xfId="4" applyFill="1"/>
    <xf numFmtId="43" fontId="5" fillId="7" borderId="2" xfId="4" applyNumberFormat="1" applyBorder="1"/>
    <xf numFmtId="164" fontId="0" fillId="0" borderId="0" xfId="0" applyNumberFormat="1" applyAlignment="1">
      <alignment horizontal="right"/>
    </xf>
    <xf numFmtId="43" fontId="0" fillId="0" borderId="0" xfId="1" applyNumberFormat="1" applyFont="1" applyFill="1"/>
    <xf numFmtId="164" fontId="8" fillId="5" borderId="0" xfId="1" applyNumberFormat="1" applyFont="1" applyFill="1"/>
    <xf numFmtId="0" fontId="8" fillId="3" borderId="0" xfId="3" applyFont="1"/>
    <xf numFmtId="0" fontId="8" fillId="3" borderId="4" xfId="3" applyFont="1" applyBorder="1"/>
    <xf numFmtId="0" fontId="8" fillId="0" borderId="0" xfId="0" applyFont="1" applyFill="1"/>
    <xf numFmtId="43" fontId="8" fillId="8" borderId="2" xfId="5" applyNumberFormat="1" applyFont="1" applyBorder="1"/>
    <xf numFmtId="0" fontId="8" fillId="5" borderId="0" xfId="0" applyFont="1" applyFill="1"/>
    <xf numFmtId="0" fontId="8" fillId="5" borderId="4" xfId="0" applyFont="1" applyFill="1" applyBorder="1"/>
    <xf numFmtId="0" fontId="8" fillId="6" borderId="6" xfId="0" applyFont="1" applyFill="1" applyBorder="1"/>
    <xf numFmtId="0" fontId="8" fillId="6" borderId="6" xfId="3" applyFont="1" applyFill="1" applyBorder="1"/>
    <xf numFmtId="164" fontId="8" fillId="3" borderId="0" xfId="1" applyNumberFormat="1" applyFont="1" applyFill="1"/>
    <xf numFmtId="164" fontId="8" fillId="0" borderId="0" xfId="1" applyNumberFormat="1" applyFont="1" applyFill="1"/>
    <xf numFmtId="0" fontId="8" fillId="2" borderId="0" xfId="2" applyFont="1"/>
    <xf numFmtId="164" fontId="8" fillId="2" borderId="0" xfId="1" applyNumberFormat="1" applyFont="1" applyFill="1"/>
    <xf numFmtId="43" fontId="0" fillId="0" borderId="0" xfId="1" applyNumberFormat="1" applyFont="1"/>
    <xf numFmtId="43" fontId="0" fillId="6" borderId="7" xfId="1" applyNumberFormat="1" applyFont="1" applyFill="1" applyBorder="1" applyAlignment="1">
      <alignment horizontal="center" vertical="center" wrapText="1"/>
    </xf>
    <xf numFmtId="43" fontId="8" fillId="6" borderId="0" xfId="1" applyNumberFormat="1" applyFont="1" applyFill="1" applyBorder="1"/>
    <xf numFmtId="43" fontId="0" fillId="0" borderId="0" xfId="0" applyNumberFormat="1"/>
    <xf numFmtId="43" fontId="0" fillId="6" borderId="0" xfId="1" applyNumberFormat="1" applyFont="1" applyFill="1"/>
    <xf numFmtId="164" fontId="8" fillId="6" borderId="0" xfId="3" applyNumberFormat="1" applyFont="1" applyFill="1" applyBorder="1"/>
    <xf numFmtId="164" fontId="9" fillId="6" borderId="0" xfId="3" applyNumberFormat="1" applyFont="1" applyFill="1" applyBorder="1"/>
    <xf numFmtId="0" fontId="10" fillId="3" borderId="0" xfId="3" applyFont="1"/>
    <xf numFmtId="0" fontId="8" fillId="2" borderId="0" xfId="2" applyFont="1" applyBorder="1"/>
    <xf numFmtId="0" fontId="8" fillId="5" borderId="8" xfId="0" applyFont="1" applyFill="1" applyBorder="1"/>
    <xf numFmtId="0" fontId="5" fillId="0" borderId="0" xfId="4" applyFill="1" applyAlignment="1">
      <alignment horizontal="right"/>
    </xf>
    <xf numFmtId="165" fontId="8" fillId="9" borderId="0" xfId="4" applyNumberFormat="1" applyFont="1" applyFill="1"/>
    <xf numFmtId="164" fontId="8" fillId="9" borderId="0" xfId="4" applyNumberFormat="1" applyFont="1" applyFill="1"/>
    <xf numFmtId="0" fontId="8" fillId="9" borderId="0" xfId="4" applyFont="1" applyFill="1"/>
    <xf numFmtId="0" fontId="8" fillId="9" borderId="0" xfId="4" applyFont="1" applyFill="1" applyAlignment="1">
      <alignment horizontal="right"/>
    </xf>
    <xf numFmtId="0" fontId="8" fillId="9" borderId="0" xfId="4" applyFont="1" applyFill="1" applyAlignment="1">
      <alignment horizontal="center" vertical="center" wrapText="1"/>
    </xf>
    <xf numFmtId="165" fontId="8" fillId="9" borderId="8" xfId="4" applyNumberFormat="1" applyFont="1" applyFill="1" applyBorder="1"/>
    <xf numFmtId="164" fontId="8" fillId="9" borderId="8" xfId="4" applyNumberFormat="1" applyFont="1" applyFill="1" applyBorder="1"/>
    <xf numFmtId="0" fontId="8" fillId="9" borderId="8" xfId="4" applyFont="1" applyFill="1" applyBorder="1"/>
    <xf numFmtId="0" fontId="8" fillId="9" borderId="8" xfId="4" applyFont="1" applyFill="1" applyBorder="1" applyAlignment="1">
      <alignment horizontal="right"/>
    </xf>
    <xf numFmtId="2" fontId="8" fillId="6" borderId="0" xfId="0" applyNumberFormat="1" applyFont="1" applyFill="1" applyBorder="1"/>
    <xf numFmtId="0" fontId="8" fillId="6" borderId="0" xfId="2" applyFont="1" applyFill="1" applyBorder="1"/>
    <xf numFmtId="2" fontId="8" fillId="6" borderId="0" xfId="2" applyNumberFormat="1" applyFont="1" applyFill="1" applyBorder="1"/>
    <xf numFmtId="164" fontId="8" fillId="5" borderId="0" xfId="1" applyNumberFormat="1" applyFont="1" applyFill="1" applyBorder="1"/>
    <xf numFmtId="164" fontId="6" fillId="7" borderId="0" xfId="4" applyNumberFormat="1" applyFont="1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164" fontId="8" fillId="3" borderId="0" xfId="1" applyNumberFormat="1" applyFont="1" applyFill="1" applyAlignment="1">
      <alignment horizontal="center"/>
    </xf>
    <xf numFmtId="164" fontId="8" fillId="0" borderId="0" xfId="1" applyNumberFormat="1" applyFont="1" applyFill="1" applyAlignment="1">
      <alignment horizontal="center"/>
    </xf>
    <xf numFmtId="164" fontId="8" fillId="5" borderId="0" xfId="1" applyNumberFormat="1" applyFont="1" applyFill="1" applyAlignment="1">
      <alignment horizontal="center"/>
    </xf>
    <xf numFmtId="164" fontId="8" fillId="5" borderId="0" xfId="1" applyNumberFormat="1" applyFont="1" applyFill="1" applyBorder="1" applyAlignment="1">
      <alignment horizontal="center"/>
    </xf>
    <xf numFmtId="164" fontId="8" fillId="2" borderId="0" xfId="1" applyNumberFormat="1" applyFont="1" applyFill="1" applyAlignment="1">
      <alignment horizontal="center"/>
    </xf>
    <xf numFmtId="164" fontId="0" fillId="6" borderId="0" xfId="1" applyNumberFormat="1" applyFont="1" applyFill="1" applyBorder="1" applyAlignment="1">
      <alignment horizontal="center" vertical="center" wrapText="1"/>
    </xf>
    <xf numFmtId="2" fontId="0" fillId="6" borderId="0" xfId="0" applyNumberFormat="1" applyFill="1" applyBorder="1" applyAlignment="1">
      <alignment horizontal="center" vertical="center" wrapText="1"/>
    </xf>
    <xf numFmtId="0" fontId="8" fillId="0" borderId="0" xfId="0" applyFont="1" applyFill="1" applyBorder="1"/>
    <xf numFmtId="0" fontId="8" fillId="6" borderId="0" xfId="3" applyFont="1" applyFill="1" applyBorder="1"/>
    <xf numFmtId="0" fontId="5" fillId="0" borderId="0" xfId="4" applyFill="1" applyBorder="1" applyAlignment="1">
      <alignment horizontal="center"/>
    </xf>
    <xf numFmtId="0" fontId="6" fillId="7" borderId="0" xfId="4" applyFont="1"/>
    <xf numFmtId="0" fontId="6" fillId="7" borderId="4" xfId="4" applyFont="1" applyBorder="1"/>
    <xf numFmtId="0" fontId="6" fillId="7" borderId="6" xfId="4" applyFont="1" applyBorder="1"/>
    <xf numFmtId="2" fontId="6" fillId="7" borderId="0" xfId="4" applyNumberFormat="1" applyFont="1" applyBorder="1"/>
    <xf numFmtId="164" fontId="6" fillId="7" borderId="0" xfId="4" applyNumberFormat="1" applyFont="1"/>
    <xf numFmtId="0" fontId="6" fillId="7" borderId="0" xfId="4" applyFont="1" applyAlignment="1">
      <alignment horizontal="center"/>
    </xf>
    <xf numFmtId="164" fontId="9" fillId="9" borderId="0" xfId="4" applyNumberFormat="1" applyFont="1" applyFill="1"/>
    <xf numFmtId="0" fontId="9" fillId="9" borderId="0" xfId="4" applyFont="1" applyFill="1"/>
    <xf numFmtId="0" fontId="9" fillId="9" borderId="0" xfId="4" applyFont="1" applyFill="1" applyAlignment="1">
      <alignment horizontal="right"/>
    </xf>
    <xf numFmtId="0" fontId="9" fillId="5" borderId="0" xfId="0" applyFont="1" applyFill="1"/>
    <xf numFmtId="0" fontId="5" fillId="7" borderId="0" xfId="4" applyFont="1"/>
    <xf numFmtId="0" fontId="5" fillId="7" borderId="4" xfId="4" applyFont="1" applyBorder="1"/>
    <xf numFmtId="0" fontId="5" fillId="7" borderId="6" xfId="4" applyFont="1" applyBorder="1"/>
    <xf numFmtId="43" fontId="5" fillId="7" borderId="0" xfId="4" applyNumberFormat="1" applyFont="1" applyBorder="1"/>
    <xf numFmtId="164" fontId="5" fillId="7" borderId="0" xfId="4" applyNumberFormat="1" applyFont="1" applyBorder="1"/>
    <xf numFmtId="2" fontId="5" fillId="7" borderId="0" xfId="4" applyNumberFormat="1" applyFont="1" applyBorder="1"/>
    <xf numFmtId="164" fontId="5" fillId="7" borderId="0" xfId="4" applyNumberFormat="1" applyFont="1"/>
    <xf numFmtId="43" fontId="6" fillId="7" borderId="0" xfId="4" applyNumberFormat="1" applyFont="1" applyBorder="1"/>
    <xf numFmtId="0" fontId="9" fillId="3" borderId="0" xfId="3" applyFont="1"/>
    <xf numFmtId="0" fontId="9" fillId="3" borderId="4" xfId="3" applyFont="1" applyBorder="1"/>
    <xf numFmtId="0" fontId="9" fillId="6" borderId="6" xfId="3" applyFont="1" applyFill="1" applyBorder="1"/>
    <xf numFmtId="43" fontId="9" fillId="6" borderId="0" xfId="1" applyNumberFormat="1" applyFont="1" applyFill="1" applyBorder="1"/>
    <xf numFmtId="2" fontId="9" fillId="6" borderId="0" xfId="0" applyNumberFormat="1" applyFont="1" applyFill="1" applyBorder="1"/>
    <xf numFmtId="164" fontId="9" fillId="3" borderId="0" xfId="1" applyNumberFormat="1" applyFont="1" applyFill="1"/>
    <xf numFmtId="164" fontId="9" fillId="3" borderId="0" xfId="1" applyNumberFormat="1" applyFont="1" applyFill="1" applyAlignment="1">
      <alignment horizontal="center"/>
    </xf>
    <xf numFmtId="165" fontId="9" fillId="9" borderId="0" xfId="4" applyNumberFormat="1" applyFont="1" applyFill="1"/>
    <xf numFmtId="0" fontId="5" fillId="7" borderId="0" xfId="4" applyFont="1" applyAlignment="1">
      <alignment horizontal="center"/>
    </xf>
    <xf numFmtId="0" fontId="5" fillId="7" borderId="8" xfId="4" applyFont="1" applyBorder="1"/>
    <xf numFmtId="0" fontId="5" fillId="7" borderId="9" xfId="4" applyFont="1" applyBorder="1"/>
    <xf numFmtId="0" fontId="5" fillId="7" borderId="10" xfId="4" applyFont="1" applyBorder="1"/>
    <xf numFmtId="43" fontId="5" fillId="7" borderId="8" xfId="4" applyNumberFormat="1" applyFont="1" applyBorder="1"/>
    <xf numFmtId="164" fontId="5" fillId="7" borderId="8" xfId="4" applyNumberFormat="1" applyFont="1" applyBorder="1"/>
    <xf numFmtId="2" fontId="5" fillId="7" borderId="8" xfId="4" applyNumberFormat="1" applyFont="1" applyBorder="1"/>
    <xf numFmtId="0" fontId="5" fillId="7" borderId="8" xfId="4" applyFont="1" applyBorder="1" applyAlignment="1">
      <alignment horizontal="center"/>
    </xf>
  </cellXfs>
  <cellStyles count="6">
    <cellStyle name="60% - 4. jelölőszín" xfId="5" builtinId="44"/>
    <cellStyle name="Ezres" xfId="1" builtinId="3"/>
    <cellStyle name="Jó" xfId="4" builtinId="26"/>
    <cellStyle name="Normál" xfId="0" builtinId="0"/>
    <cellStyle name="Rossz" xfId="2" builtinId="27"/>
    <cellStyle name="Semleges" xfId="3" builtinId="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0"/>
  <sheetViews>
    <sheetView tabSelected="1" workbookViewId="0">
      <pane xSplit="6" ySplit="8" topLeftCell="G9" activePane="bottomRight" state="frozen"/>
      <selection pane="topRight" activeCell="H1" sqref="H1"/>
      <selection pane="bottomLeft" activeCell="A2" sqref="A2"/>
      <selection pane="bottomRight" activeCell="E16" sqref="E16"/>
    </sheetView>
  </sheetViews>
  <sheetFormatPr defaultRowHeight="15" x14ac:dyDescent="0.25"/>
  <cols>
    <col min="1" max="1" width="10" bestFit="1" customWidth="1"/>
    <col min="2" max="2" width="5.7109375" customWidth="1"/>
    <col min="3" max="3" width="6.85546875" customWidth="1"/>
    <col min="4" max="4" width="66.5703125" customWidth="1"/>
    <col min="5" max="5" width="16.5703125" customWidth="1"/>
    <col min="6" max="6" width="15.28515625" customWidth="1"/>
    <col min="7" max="7" width="11.85546875" customWidth="1"/>
    <col min="8" max="8" width="11.5703125" style="5" customWidth="1"/>
    <col min="9" max="9" width="14.5703125" style="38" customWidth="1"/>
    <col min="10" max="10" width="16.28515625" style="9" customWidth="1"/>
    <col min="11" max="11" width="13.85546875" style="5" customWidth="1"/>
    <col min="12" max="12" width="12.85546875" style="10" customWidth="1"/>
    <col min="13" max="13" width="19" style="10" customWidth="1"/>
    <col min="14" max="14" width="11.140625" style="60" customWidth="1"/>
    <col min="15" max="15" width="8.5703125" bestFit="1" customWidth="1"/>
    <col min="16" max="16" width="13.28515625" style="17" customWidth="1"/>
    <col min="17" max="17" width="12.7109375" style="17" customWidth="1"/>
    <col min="18" max="18" width="16.85546875" style="17" customWidth="1"/>
    <col min="19" max="19" width="12.85546875" style="44" customWidth="1"/>
    <col min="20" max="20" width="55.42578125" bestFit="1" customWidth="1"/>
  </cols>
  <sheetData>
    <row r="1" spans="1:23" ht="15.75" thickBot="1" x14ac:dyDescent="0.3">
      <c r="G1" s="14"/>
      <c r="H1" s="14"/>
      <c r="I1" s="13"/>
      <c r="J1" s="12"/>
      <c r="K1" s="14"/>
      <c r="L1" s="12"/>
      <c r="M1" s="12"/>
      <c r="N1" s="59"/>
    </row>
    <row r="2" spans="1:23" ht="15.75" thickBot="1" x14ac:dyDescent="0.3">
      <c r="D2" s="7" t="s">
        <v>138</v>
      </c>
      <c r="E2" s="6" t="s">
        <v>139</v>
      </c>
      <c r="F2" s="2"/>
      <c r="G2" s="14"/>
      <c r="H2" s="12"/>
      <c r="I2" s="20"/>
      <c r="J2" s="3"/>
      <c r="K2" s="4"/>
      <c r="L2" s="13"/>
      <c r="M2" s="12"/>
      <c r="N2" s="59"/>
    </row>
    <row r="3" spans="1:23" ht="15.75" thickBot="1" x14ac:dyDescent="0.3">
      <c r="D3" s="25">
        <v>5916.12</v>
      </c>
      <c r="E3" s="18">
        <v>5963.9604727765936</v>
      </c>
      <c r="F3" s="2"/>
      <c r="G3" s="14"/>
      <c r="H3" s="12"/>
      <c r="I3" s="20"/>
      <c r="J3" s="4"/>
      <c r="K3" s="20"/>
      <c r="L3" s="13"/>
      <c r="M3" s="12"/>
      <c r="N3" s="59"/>
    </row>
    <row r="4" spans="1:23" x14ac:dyDescent="0.25">
      <c r="F4" s="19"/>
      <c r="G4" s="14"/>
      <c r="H4" s="12"/>
      <c r="I4" s="20"/>
      <c r="J4" s="4"/>
      <c r="K4" s="20"/>
      <c r="L4" s="13"/>
      <c r="M4" s="13"/>
      <c r="N4" s="59"/>
    </row>
    <row r="5" spans="1:23" x14ac:dyDescent="0.25">
      <c r="F5" s="2"/>
      <c r="G5" s="14"/>
      <c r="H5" s="12"/>
      <c r="I5" s="20"/>
      <c r="J5" s="4"/>
      <c r="K5" s="20"/>
      <c r="L5" s="12"/>
      <c r="M5" s="12"/>
      <c r="N5" s="59"/>
    </row>
    <row r="6" spans="1:23" x14ac:dyDescent="0.25">
      <c r="F6" s="19"/>
      <c r="G6" s="14"/>
      <c r="H6" s="12"/>
      <c r="I6" s="20"/>
      <c r="J6" s="4"/>
      <c r="K6" s="20"/>
      <c r="L6" s="12"/>
      <c r="M6" s="12"/>
      <c r="N6" s="59"/>
      <c r="P6" s="70"/>
      <c r="Q6" s="70"/>
      <c r="R6" s="70"/>
      <c r="S6" s="70"/>
    </row>
    <row r="7" spans="1:23" x14ac:dyDescent="0.25">
      <c r="F7" s="2"/>
      <c r="H7" s="10"/>
      <c r="I7" s="34"/>
      <c r="J7" s="10"/>
      <c r="K7" s="10"/>
      <c r="P7" s="70"/>
      <c r="Q7" s="70"/>
      <c r="R7" s="70"/>
      <c r="S7" s="70"/>
    </row>
    <row r="8" spans="1:23" s="1" customFormat="1" ht="80.25" customHeight="1" x14ac:dyDescent="0.25">
      <c r="A8" s="1" t="s">
        <v>148</v>
      </c>
      <c r="B8" s="1" t="s">
        <v>35</v>
      </c>
      <c r="C8" s="1" t="s">
        <v>36</v>
      </c>
      <c r="D8" s="1" t="s">
        <v>37</v>
      </c>
      <c r="E8" s="1" t="s">
        <v>38</v>
      </c>
      <c r="F8" s="1" t="s">
        <v>39</v>
      </c>
      <c r="G8" s="11" t="s">
        <v>137</v>
      </c>
      <c r="H8" s="15" t="s">
        <v>140</v>
      </c>
      <c r="I8" s="35" t="s">
        <v>147</v>
      </c>
      <c r="J8" s="66" t="s">
        <v>146</v>
      </c>
      <c r="K8" s="67" t="s">
        <v>141</v>
      </c>
      <c r="L8" s="8" t="s">
        <v>40</v>
      </c>
      <c r="M8" s="8" t="s">
        <v>41</v>
      </c>
      <c r="N8" s="1" t="s">
        <v>42</v>
      </c>
      <c r="O8" s="1" t="s">
        <v>43</v>
      </c>
      <c r="P8" s="49" t="s">
        <v>142</v>
      </c>
      <c r="Q8" s="49" t="s">
        <v>44</v>
      </c>
      <c r="R8" s="49" t="s">
        <v>45</v>
      </c>
      <c r="S8" s="49" t="s">
        <v>145</v>
      </c>
      <c r="T8" s="1" t="s">
        <v>46</v>
      </c>
    </row>
    <row r="9" spans="1:23" s="80" customFormat="1" ht="16.5" customHeight="1" x14ac:dyDescent="0.25">
      <c r="A9" s="71">
        <v>210900131</v>
      </c>
      <c r="B9" s="71" t="s">
        <v>120</v>
      </c>
      <c r="C9" s="71"/>
      <c r="D9" s="71" t="s">
        <v>116</v>
      </c>
      <c r="E9" s="71" t="s">
        <v>121</v>
      </c>
      <c r="F9" s="71" t="s">
        <v>50</v>
      </c>
      <c r="G9" s="72">
        <v>160</v>
      </c>
      <c r="H9" s="73">
        <v>3.1</v>
      </c>
      <c r="I9" s="88">
        <f>M9/K9</f>
        <v>5882.4065103662078</v>
      </c>
      <c r="J9" s="58">
        <f>IF((M9-((($Q$9/$K$9*1.2)*K9)+3500)&gt;0),(M9-((($Q$9/$K$9*1.2)*K9)+3500)),0)</f>
        <v>0</v>
      </c>
      <c r="K9" s="74">
        <v>51.61</v>
      </c>
      <c r="L9" s="75">
        <v>276000</v>
      </c>
      <c r="M9" s="75">
        <v>303591</v>
      </c>
      <c r="N9" s="76" t="s">
        <v>200</v>
      </c>
      <c r="O9" s="71">
        <v>100</v>
      </c>
      <c r="P9" s="96">
        <f>I9/$D$3</f>
        <v>0.99430141889721779</v>
      </c>
      <c r="Q9" s="77">
        <f>M9-R9</f>
        <v>303291</v>
      </c>
      <c r="R9" s="78">
        <v>300</v>
      </c>
      <c r="S9" s="79" t="s">
        <v>144</v>
      </c>
      <c r="T9" s="71" t="s">
        <v>100</v>
      </c>
      <c r="U9" s="71"/>
      <c r="V9" s="71"/>
      <c r="W9" s="71"/>
    </row>
    <row r="10" spans="1:23" s="80" customFormat="1" ht="16.5" customHeight="1" x14ac:dyDescent="0.25">
      <c r="A10" s="71">
        <v>210900115</v>
      </c>
      <c r="B10" s="71" t="s">
        <v>118</v>
      </c>
      <c r="C10" s="71"/>
      <c r="D10" s="71" t="s">
        <v>116</v>
      </c>
      <c r="E10" s="71" t="s">
        <v>119</v>
      </c>
      <c r="F10" s="71" t="s">
        <v>50</v>
      </c>
      <c r="G10" s="72">
        <v>80</v>
      </c>
      <c r="H10" s="73">
        <v>3.1</v>
      </c>
      <c r="I10" s="88">
        <f>M10/K10</f>
        <v>5901.3948082138713</v>
      </c>
      <c r="J10" s="58">
        <f>IF((M10-((($Q$9/$K$9*1.2)*K10)+3500)&gt;0),(M10-((($Q$9/$K$9*1.2)*K10)+3500)),0)</f>
        <v>0</v>
      </c>
      <c r="K10" s="74">
        <v>25.81</v>
      </c>
      <c r="L10" s="75">
        <v>138000</v>
      </c>
      <c r="M10" s="75">
        <v>152315</v>
      </c>
      <c r="N10" s="76" t="s">
        <v>200</v>
      </c>
      <c r="O10" s="71">
        <v>100</v>
      </c>
      <c r="P10" s="96">
        <f t="shared" ref="P10:P20" si="0">I10/$D$3</f>
        <v>0.99751100522198188</v>
      </c>
      <c r="Q10" s="77">
        <f>M10-R10</f>
        <v>152015</v>
      </c>
      <c r="R10" s="78">
        <v>300</v>
      </c>
      <c r="S10" s="79" t="s">
        <v>143</v>
      </c>
      <c r="T10" s="71" t="s">
        <v>100</v>
      </c>
      <c r="U10" s="71"/>
      <c r="V10" s="71"/>
      <c r="W10" s="71"/>
    </row>
    <row r="11" spans="1:23" s="80" customFormat="1" ht="16.5" customHeight="1" x14ac:dyDescent="0.25">
      <c r="A11" s="71">
        <v>210931239</v>
      </c>
      <c r="B11" s="71" t="s">
        <v>168</v>
      </c>
      <c r="C11" s="71"/>
      <c r="D11" s="71" t="s">
        <v>167</v>
      </c>
      <c r="E11" s="71" t="s">
        <v>166</v>
      </c>
      <c r="F11" s="71" t="s">
        <v>50</v>
      </c>
      <c r="G11" s="72">
        <v>80</v>
      </c>
      <c r="H11" s="73">
        <v>3.1</v>
      </c>
      <c r="I11" s="88">
        <f>M11/K11</f>
        <v>5901.3948082138713</v>
      </c>
      <c r="J11" s="58">
        <f t="shared" ref="J11:J20" si="1">IF((M11-((($Q$9/$K$9*1.2)*K11)+3500)&gt;0),(M11-((($Q$9/$K$9*1.2)*K11)+3500)),0)</f>
        <v>0</v>
      </c>
      <c r="K11" s="74">
        <v>25.81</v>
      </c>
      <c r="L11" s="75">
        <v>138000</v>
      </c>
      <c r="M11" s="75">
        <v>152315</v>
      </c>
      <c r="N11" s="76" t="s">
        <v>200</v>
      </c>
      <c r="O11" s="71">
        <v>100</v>
      </c>
      <c r="P11" s="96">
        <f t="shared" si="0"/>
        <v>0.99751100522198188</v>
      </c>
      <c r="Q11" s="77">
        <f>M11-R11</f>
        <v>152015</v>
      </c>
      <c r="R11" s="78">
        <v>300</v>
      </c>
      <c r="S11" s="79" t="s">
        <v>143</v>
      </c>
      <c r="T11" s="71" t="s">
        <v>100</v>
      </c>
      <c r="U11" s="71"/>
      <c r="V11" s="71"/>
      <c r="W11" s="71"/>
    </row>
    <row r="12" spans="1:23" s="80" customFormat="1" ht="16.5" customHeight="1" x14ac:dyDescent="0.25">
      <c r="A12" s="71">
        <v>210931247</v>
      </c>
      <c r="B12" s="71" t="s">
        <v>165</v>
      </c>
      <c r="C12" s="71"/>
      <c r="D12" s="71" t="s">
        <v>164</v>
      </c>
      <c r="E12" s="71" t="s">
        <v>163</v>
      </c>
      <c r="F12" s="71" t="s">
        <v>50</v>
      </c>
      <c r="G12" s="72">
        <v>80</v>
      </c>
      <c r="H12" s="73">
        <v>3.1</v>
      </c>
      <c r="I12" s="88">
        <f>M12/K12</f>
        <v>5901.3948082138713</v>
      </c>
      <c r="J12" s="58">
        <f t="shared" si="1"/>
        <v>0</v>
      </c>
      <c r="K12" s="74">
        <v>25.81</v>
      </c>
      <c r="L12" s="75">
        <v>138000</v>
      </c>
      <c r="M12" s="75">
        <v>152315</v>
      </c>
      <c r="N12" s="76" t="s">
        <v>200</v>
      </c>
      <c r="O12" s="71">
        <v>100</v>
      </c>
      <c r="P12" s="96">
        <f t="shared" si="0"/>
        <v>0.99751100522198188</v>
      </c>
      <c r="Q12" s="77">
        <f>M12-R12</f>
        <v>152015</v>
      </c>
      <c r="R12" s="78">
        <v>300</v>
      </c>
      <c r="S12" s="79" t="s">
        <v>143</v>
      </c>
      <c r="T12" s="71" t="s">
        <v>100</v>
      </c>
      <c r="U12" s="71"/>
      <c r="V12" s="71"/>
      <c r="W12" s="71"/>
    </row>
    <row r="13" spans="1:23" s="80" customFormat="1" ht="16.5" customHeight="1" x14ac:dyDescent="0.25">
      <c r="A13" s="71">
        <v>210921608</v>
      </c>
      <c r="B13" s="71" t="s">
        <v>201</v>
      </c>
      <c r="C13" s="71"/>
      <c r="D13" s="71" t="s">
        <v>202</v>
      </c>
      <c r="E13" s="71" t="s">
        <v>119</v>
      </c>
      <c r="F13" s="71" t="s">
        <v>50</v>
      </c>
      <c r="G13" s="72">
        <v>80</v>
      </c>
      <c r="H13" s="73">
        <v>3.1</v>
      </c>
      <c r="I13" s="88">
        <f>M13/K13</f>
        <v>5914.1418055017439</v>
      </c>
      <c r="J13" s="58">
        <f t="shared" si="1"/>
        <v>0</v>
      </c>
      <c r="K13" s="74">
        <v>25.81</v>
      </c>
      <c r="L13" s="75">
        <v>138300</v>
      </c>
      <c r="M13" s="75">
        <v>152644</v>
      </c>
      <c r="N13" s="76" t="s">
        <v>200</v>
      </c>
      <c r="O13" s="71">
        <v>100</v>
      </c>
      <c r="P13" s="96">
        <f t="shared" si="0"/>
        <v>0.99966562637366108</v>
      </c>
      <c r="Q13" s="77">
        <v>152344</v>
      </c>
      <c r="R13" s="78">
        <v>300</v>
      </c>
      <c r="S13" s="79" t="s">
        <v>143</v>
      </c>
      <c r="T13" s="71" t="s">
        <v>203</v>
      </c>
      <c r="U13" s="71"/>
      <c r="V13" s="71"/>
      <c r="W13" s="71"/>
    </row>
    <row r="14" spans="1:23" s="80" customFormat="1" ht="16.5" customHeight="1" x14ac:dyDescent="0.25">
      <c r="A14" s="71">
        <v>210807919</v>
      </c>
      <c r="B14" s="71" t="s">
        <v>47</v>
      </c>
      <c r="C14" s="71"/>
      <c r="D14" s="71" t="s">
        <v>48</v>
      </c>
      <c r="E14" s="71" t="s">
        <v>49</v>
      </c>
      <c r="F14" s="71" t="s">
        <v>50</v>
      </c>
      <c r="G14" s="72">
        <v>80</v>
      </c>
      <c r="H14" s="73">
        <v>3.1</v>
      </c>
      <c r="I14" s="88">
        <f>M14/K14</f>
        <v>5916.117783804727</v>
      </c>
      <c r="J14" s="58">
        <f t="shared" si="1"/>
        <v>0</v>
      </c>
      <c r="K14" s="74">
        <v>25.81</v>
      </c>
      <c r="L14" s="75">
        <v>138347</v>
      </c>
      <c r="M14" s="75">
        <v>152695</v>
      </c>
      <c r="N14" s="76" t="s">
        <v>200</v>
      </c>
      <c r="O14" s="71">
        <v>100</v>
      </c>
      <c r="P14" s="96">
        <f t="shared" si="0"/>
        <v>0.99999962539717369</v>
      </c>
      <c r="Q14" s="77">
        <f>M14-R14</f>
        <v>152395</v>
      </c>
      <c r="R14" s="78">
        <v>300</v>
      </c>
      <c r="S14" s="79" t="s">
        <v>143</v>
      </c>
      <c r="T14" s="71" t="s">
        <v>51</v>
      </c>
      <c r="U14" s="71"/>
      <c r="V14" s="71"/>
      <c r="W14" s="71"/>
    </row>
    <row r="15" spans="1:23" s="80" customFormat="1" x14ac:dyDescent="0.25">
      <c r="A15" s="71">
        <v>210844204</v>
      </c>
      <c r="B15" s="71" t="s">
        <v>82</v>
      </c>
      <c r="C15" s="71"/>
      <c r="D15" s="71" t="s">
        <v>83</v>
      </c>
      <c r="E15" s="71" t="s">
        <v>84</v>
      </c>
      <c r="F15" s="71" t="s">
        <v>50</v>
      </c>
      <c r="G15" s="72">
        <v>80</v>
      </c>
      <c r="H15" s="73">
        <v>3.1</v>
      </c>
      <c r="I15" s="88">
        <v>5916.12</v>
      </c>
      <c r="J15" s="58">
        <f t="shared" si="1"/>
        <v>0</v>
      </c>
      <c r="K15" s="74">
        <v>25.81</v>
      </c>
      <c r="L15" s="75">
        <v>138347</v>
      </c>
      <c r="M15" s="75">
        <v>152695</v>
      </c>
      <c r="N15" s="76" t="s">
        <v>200</v>
      </c>
      <c r="O15" s="71">
        <v>100</v>
      </c>
      <c r="P15" s="96">
        <f t="shared" si="0"/>
        <v>1</v>
      </c>
      <c r="Q15" s="77">
        <f>M15-R15</f>
        <v>152395</v>
      </c>
      <c r="R15" s="78">
        <v>300</v>
      </c>
      <c r="S15" s="79" t="s">
        <v>143</v>
      </c>
      <c r="T15" s="71" t="s">
        <v>30</v>
      </c>
      <c r="U15" s="71"/>
      <c r="V15" s="71"/>
      <c r="W15" s="71"/>
    </row>
    <row r="16" spans="1:23" s="80" customFormat="1" x14ac:dyDescent="0.25">
      <c r="A16" s="71">
        <v>210844212</v>
      </c>
      <c r="B16" s="71" t="s">
        <v>85</v>
      </c>
      <c r="C16" s="71"/>
      <c r="D16" s="71" t="s">
        <v>86</v>
      </c>
      <c r="E16" s="71" t="s">
        <v>49</v>
      </c>
      <c r="F16" s="71" t="s">
        <v>50</v>
      </c>
      <c r="G16" s="72">
        <v>80</v>
      </c>
      <c r="H16" s="73">
        <v>3.1</v>
      </c>
      <c r="I16" s="88">
        <v>5916.12</v>
      </c>
      <c r="J16" s="58">
        <f t="shared" si="1"/>
        <v>0</v>
      </c>
      <c r="K16" s="74">
        <v>25.81</v>
      </c>
      <c r="L16" s="75">
        <v>138347</v>
      </c>
      <c r="M16" s="75">
        <v>152695</v>
      </c>
      <c r="N16" s="76" t="s">
        <v>200</v>
      </c>
      <c r="O16" s="71">
        <v>100</v>
      </c>
      <c r="P16" s="96">
        <f t="shared" si="0"/>
        <v>1</v>
      </c>
      <c r="Q16" s="77">
        <f>M16-R16</f>
        <v>152395</v>
      </c>
      <c r="R16" s="78">
        <v>300</v>
      </c>
      <c r="S16" s="79" t="s">
        <v>143</v>
      </c>
      <c r="T16" s="71" t="s">
        <v>30</v>
      </c>
      <c r="U16" s="71"/>
      <c r="V16" s="71"/>
      <c r="W16" s="71"/>
    </row>
    <row r="17" spans="1:23" s="26" customFormat="1" x14ac:dyDescent="0.25">
      <c r="A17" s="81">
        <v>210900092</v>
      </c>
      <c r="B17" s="81" t="s">
        <v>115</v>
      </c>
      <c r="C17" s="81"/>
      <c r="D17" s="81" t="s">
        <v>116</v>
      </c>
      <c r="E17" s="81" t="s">
        <v>117</v>
      </c>
      <c r="F17" s="81" t="s">
        <v>50</v>
      </c>
      <c r="G17" s="82">
        <v>40</v>
      </c>
      <c r="H17" s="83">
        <v>3.1</v>
      </c>
      <c r="I17" s="84">
        <f>M17/K17</f>
        <v>5943.9534883720926</v>
      </c>
      <c r="J17" s="85">
        <f t="shared" si="1"/>
        <v>0</v>
      </c>
      <c r="K17" s="86">
        <v>12.9</v>
      </c>
      <c r="L17" s="87">
        <v>69000</v>
      </c>
      <c r="M17" s="87">
        <v>76677</v>
      </c>
      <c r="N17" s="97" t="s">
        <v>200</v>
      </c>
      <c r="O17" s="81">
        <v>100</v>
      </c>
      <c r="P17" s="45">
        <f t="shared" si="0"/>
        <v>1.0047046862423501</v>
      </c>
      <c r="Q17" s="46">
        <f>M17-R17</f>
        <v>76077</v>
      </c>
      <c r="R17" s="47">
        <v>600</v>
      </c>
      <c r="S17" s="48" t="s">
        <v>143</v>
      </c>
      <c r="T17" s="81" t="s">
        <v>100</v>
      </c>
      <c r="U17" s="81"/>
      <c r="V17" s="81"/>
      <c r="W17" s="81"/>
    </row>
    <row r="18" spans="1:23" s="26" customFormat="1" x14ac:dyDescent="0.25">
      <c r="A18" s="81">
        <v>210900149</v>
      </c>
      <c r="B18" s="81" t="s">
        <v>111</v>
      </c>
      <c r="C18" s="81"/>
      <c r="D18" s="81" t="s">
        <v>98</v>
      </c>
      <c r="E18" s="81" t="s">
        <v>112</v>
      </c>
      <c r="F18" s="81" t="s">
        <v>50</v>
      </c>
      <c r="G18" s="82">
        <v>240</v>
      </c>
      <c r="H18" s="83">
        <v>3.1</v>
      </c>
      <c r="I18" s="84">
        <f>M18/K18</f>
        <v>5956.8586928442264</v>
      </c>
      <c r="J18" s="85">
        <f t="shared" si="1"/>
        <v>0</v>
      </c>
      <c r="K18" s="86">
        <v>77.42</v>
      </c>
      <c r="L18" s="87">
        <v>419760</v>
      </c>
      <c r="M18" s="87">
        <v>461180</v>
      </c>
      <c r="N18" s="97" t="s">
        <v>200</v>
      </c>
      <c r="O18" s="81">
        <v>100</v>
      </c>
      <c r="P18" s="45">
        <f t="shared" si="0"/>
        <v>1.0068860491072233</v>
      </c>
      <c r="Q18" s="46">
        <f>M18-R18</f>
        <v>460580</v>
      </c>
      <c r="R18" s="47">
        <v>600</v>
      </c>
      <c r="S18" s="48" t="s">
        <v>143</v>
      </c>
      <c r="T18" s="81" t="s">
        <v>100</v>
      </c>
      <c r="U18" s="81"/>
      <c r="V18" s="81"/>
      <c r="W18" s="81"/>
    </row>
    <row r="19" spans="1:23" s="26" customFormat="1" x14ac:dyDescent="0.25">
      <c r="A19" s="81">
        <v>210900199</v>
      </c>
      <c r="B19" s="81" t="s">
        <v>113</v>
      </c>
      <c r="C19" s="81"/>
      <c r="D19" s="81" t="s">
        <v>98</v>
      </c>
      <c r="E19" s="81" t="s">
        <v>114</v>
      </c>
      <c r="F19" s="81" t="s">
        <v>50</v>
      </c>
      <c r="G19" s="82">
        <v>240</v>
      </c>
      <c r="H19" s="83">
        <v>3.1</v>
      </c>
      <c r="I19" s="84">
        <f>M19/K19</f>
        <v>5956.8586928442264</v>
      </c>
      <c r="J19" s="85">
        <f t="shared" si="1"/>
        <v>0</v>
      </c>
      <c r="K19" s="86">
        <v>77.42</v>
      </c>
      <c r="L19" s="87">
        <v>419760</v>
      </c>
      <c r="M19" s="87">
        <v>461180</v>
      </c>
      <c r="N19" s="97" t="s">
        <v>200</v>
      </c>
      <c r="O19" s="81">
        <v>100</v>
      </c>
      <c r="P19" s="45">
        <f t="shared" si="0"/>
        <v>1.0068860491072233</v>
      </c>
      <c r="Q19" s="46">
        <f>M19-R19</f>
        <v>460580</v>
      </c>
      <c r="R19" s="47">
        <v>600</v>
      </c>
      <c r="S19" s="48" t="s">
        <v>143</v>
      </c>
      <c r="T19" s="81" t="s">
        <v>100</v>
      </c>
      <c r="U19" s="81"/>
      <c r="V19" s="81"/>
      <c r="W19" s="81"/>
    </row>
    <row r="20" spans="1:23" s="43" customFormat="1" ht="15.75" thickBot="1" x14ac:dyDescent="0.3">
      <c r="A20" s="98">
        <v>210900157</v>
      </c>
      <c r="B20" s="98" t="s">
        <v>122</v>
      </c>
      <c r="C20" s="98"/>
      <c r="D20" s="98" t="s">
        <v>116</v>
      </c>
      <c r="E20" s="98" t="s">
        <v>123</v>
      </c>
      <c r="F20" s="98" t="s">
        <v>50</v>
      </c>
      <c r="G20" s="99">
        <v>240</v>
      </c>
      <c r="H20" s="100">
        <v>3.1</v>
      </c>
      <c r="I20" s="101">
        <f>M20/K20</f>
        <v>5956.8586928442264</v>
      </c>
      <c r="J20" s="102">
        <f t="shared" si="1"/>
        <v>0</v>
      </c>
      <c r="K20" s="103">
        <v>77.42</v>
      </c>
      <c r="L20" s="102">
        <v>419760</v>
      </c>
      <c r="M20" s="102">
        <v>461180</v>
      </c>
      <c r="N20" s="104" t="s">
        <v>200</v>
      </c>
      <c r="O20" s="98">
        <v>100</v>
      </c>
      <c r="P20" s="50">
        <f t="shared" si="0"/>
        <v>1.0068860491072233</v>
      </c>
      <c r="Q20" s="51">
        <f>M20-R20</f>
        <v>460580</v>
      </c>
      <c r="R20" s="52">
        <v>600</v>
      </c>
      <c r="S20" s="53" t="s">
        <v>143</v>
      </c>
      <c r="T20" s="98" t="s">
        <v>100</v>
      </c>
      <c r="U20" s="98"/>
      <c r="V20" s="98"/>
      <c r="W20" s="98"/>
    </row>
    <row r="21" spans="1:23" s="80" customFormat="1" x14ac:dyDescent="0.25">
      <c r="A21" s="89">
        <v>210900123</v>
      </c>
      <c r="B21" s="89" t="s">
        <v>107</v>
      </c>
      <c r="C21" s="89"/>
      <c r="D21" s="89" t="s">
        <v>98</v>
      </c>
      <c r="E21" s="89" t="s">
        <v>108</v>
      </c>
      <c r="F21" s="89" t="s">
        <v>50</v>
      </c>
      <c r="G21" s="90">
        <v>160</v>
      </c>
      <c r="H21" s="91">
        <v>3.1</v>
      </c>
      <c r="I21" s="92">
        <f>M21/K21</f>
        <v>5963.9604727765936</v>
      </c>
      <c r="J21" s="40">
        <f>IF((M21-((($Q$21/$K$21*1.2)*K21)+3500)&gt;0),(M21-((($Q$21/$K$21*1.2)*K21)+3500)),0)</f>
        <v>0</v>
      </c>
      <c r="K21" s="93">
        <v>51.61</v>
      </c>
      <c r="L21" s="94">
        <v>279840</v>
      </c>
      <c r="M21" s="94">
        <v>307800</v>
      </c>
      <c r="N21" s="95" t="s">
        <v>200</v>
      </c>
      <c r="O21" s="94">
        <v>100</v>
      </c>
      <c r="P21" s="96">
        <f>I21/$E$3</f>
        <v>1</v>
      </c>
      <c r="Q21" s="77">
        <f>M21-R21</f>
        <v>307500</v>
      </c>
      <c r="R21" s="78">
        <v>300</v>
      </c>
      <c r="S21" s="79" t="s">
        <v>144</v>
      </c>
      <c r="T21" s="89" t="s">
        <v>100</v>
      </c>
      <c r="U21" s="89"/>
      <c r="V21" s="89"/>
      <c r="W21" s="89"/>
    </row>
    <row r="22" spans="1:23" s="80" customFormat="1" x14ac:dyDescent="0.25">
      <c r="A22" s="89">
        <v>210900181</v>
      </c>
      <c r="B22" s="89" t="s">
        <v>109</v>
      </c>
      <c r="C22" s="89"/>
      <c r="D22" s="89" t="s">
        <v>98</v>
      </c>
      <c r="E22" s="89" t="s">
        <v>110</v>
      </c>
      <c r="F22" s="89" t="s">
        <v>50</v>
      </c>
      <c r="G22" s="90">
        <v>160</v>
      </c>
      <c r="H22" s="91">
        <v>3.1</v>
      </c>
      <c r="I22" s="92">
        <f>M22/K22</f>
        <v>5963.9604727765936</v>
      </c>
      <c r="J22" s="40">
        <f t="shared" ref="J22:J48" si="2">IF((M22-((($Q$21/$K$21*1.2)*K22)+3500)&gt;0),(M22-((($Q$21/$K$21*1.2)*K22)+3500)),0)</f>
        <v>0</v>
      </c>
      <c r="K22" s="93">
        <v>51.61</v>
      </c>
      <c r="L22" s="94">
        <v>279840</v>
      </c>
      <c r="M22" s="94">
        <v>307800</v>
      </c>
      <c r="N22" s="95" t="s">
        <v>200</v>
      </c>
      <c r="O22" s="94">
        <v>100</v>
      </c>
      <c r="P22" s="96">
        <f t="shared" ref="P22:P53" si="3">I22/$E$3</f>
        <v>1</v>
      </c>
      <c r="Q22" s="77">
        <f>M22-R22</f>
        <v>307500</v>
      </c>
      <c r="R22" s="78">
        <v>300</v>
      </c>
      <c r="S22" s="79" t="s">
        <v>144</v>
      </c>
      <c r="T22" s="89" t="s">
        <v>100</v>
      </c>
      <c r="U22" s="89"/>
      <c r="V22" s="89"/>
      <c r="W22" s="89"/>
    </row>
    <row r="23" spans="1:23" s="22" customFormat="1" x14ac:dyDescent="0.25">
      <c r="A23" s="22">
        <v>210900107</v>
      </c>
      <c r="B23" s="22" t="s">
        <v>103</v>
      </c>
      <c r="D23" s="22" t="s">
        <v>98</v>
      </c>
      <c r="E23" s="22" t="s">
        <v>104</v>
      </c>
      <c r="F23" s="22" t="s">
        <v>50</v>
      </c>
      <c r="G23" s="23">
        <v>80</v>
      </c>
      <c r="H23" s="29">
        <v>3.1</v>
      </c>
      <c r="I23" s="36">
        <f>M23/K23</f>
        <v>5982.9135993800855</v>
      </c>
      <c r="J23" s="39">
        <f t="shared" si="2"/>
        <v>0</v>
      </c>
      <c r="K23" s="54">
        <v>25.81</v>
      </c>
      <c r="L23" s="30">
        <v>139920</v>
      </c>
      <c r="M23" s="30">
        <v>154419</v>
      </c>
      <c r="N23" s="61" t="s">
        <v>200</v>
      </c>
      <c r="O23" s="30">
        <v>100</v>
      </c>
      <c r="P23" s="45">
        <f t="shared" si="3"/>
        <v>1.0031779430279604</v>
      </c>
      <c r="Q23" s="46">
        <f>M23-R23</f>
        <v>153819</v>
      </c>
      <c r="R23" s="47">
        <v>600</v>
      </c>
      <c r="S23" s="48" t="s">
        <v>144</v>
      </c>
      <c r="T23" s="22" t="s">
        <v>100</v>
      </c>
    </row>
    <row r="24" spans="1:23" s="22" customFormat="1" x14ac:dyDescent="0.25">
      <c r="A24" s="22">
        <v>210900173</v>
      </c>
      <c r="B24" s="22" t="s">
        <v>105</v>
      </c>
      <c r="D24" s="22" t="s">
        <v>98</v>
      </c>
      <c r="E24" s="22" t="s">
        <v>106</v>
      </c>
      <c r="F24" s="22" t="s">
        <v>50</v>
      </c>
      <c r="G24" s="23">
        <v>80</v>
      </c>
      <c r="H24" s="29">
        <v>3.1</v>
      </c>
      <c r="I24" s="36">
        <f>M24/K24</f>
        <v>5982.9135993800855</v>
      </c>
      <c r="J24" s="39">
        <f t="shared" si="2"/>
        <v>0</v>
      </c>
      <c r="K24" s="54">
        <v>25.81</v>
      </c>
      <c r="L24" s="30">
        <v>139920</v>
      </c>
      <c r="M24" s="30">
        <v>154419</v>
      </c>
      <c r="N24" s="61" t="s">
        <v>200</v>
      </c>
      <c r="O24" s="30">
        <v>100</v>
      </c>
      <c r="P24" s="45">
        <f t="shared" si="3"/>
        <v>1.0031779430279604</v>
      </c>
      <c r="Q24" s="46">
        <f>M24-R24</f>
        <v>153819</v>
      </c>
      <c r="R24" s="47">
        <v>600</v>
      </c>
      <c r="S24" s="48" t="s">
        <v>144</v>
      </c>
      <c r="T24" s="22" t="s">
        <v>100</v>
      </c>
    </row>
    <row r="25" spans="1:23" s="22" customFormat="1" x14ac:dyDescent="0.25">
      <c r="A25" s="22">
        <v>210854835</v>
      </c>
      <c r="B25" s="22" t="s">
        <v>87</v>
      </c>
      <c r="D25" s="22" t="s">
        <v>88</v>
      </c>
      <c r="E25" s="22" t="s">
        <v>89</v>
      </c>
      <c r="F25" s="22" t="s">
        <v>50</v>
      </c>
      <c r="G25" s="23">
        <v>80</v>
      </c>
      <c r="H25" s="29">
        <v>3.1</v>
      </c>
      <c r="I25" s="36">
        <f>M25/K25</f>
        <v>5986.3618752421544</v>
      </c>
      <c r="J25" s="39">
        <f t="shared" si="2"/>
        <v>0</v>
      </c>
      <c r="K25" s="54">
        <v>25.81</v>
      </c>
      <c r="L25" s="30">
        <v>140000</v>
      </c>
      <c r="M25" s="30">
        <v>154508</v>
      </c>
      <c r="N25" s="61" t="s">
        <v>200</v>
      </c>
      <c r="O25" s="30">
        <v>100</v>
      </c>
      <c r="P25" s="45">
        <f t="shared" si="3"/>
        <v>1.0037561285940468</v>
      </c>
      <c r="Q25" s="46">
        <f>M25-R25</f>
        <v>153908</v>
      </c>
      <c r="R25" s="47">
        <v>600</v>
      </c>
      <c r="S25" s="48" t="s">
        <v>144</v>
      </c>
      <c r="T25" s="22" t="s">
        <v>90</v>
      </c>
    </row>
    <row r="26" spans="1:23" s="22" customFormat="1" x14ac:dyDescent="0.25">
      <c r="A26" s="22">
        <v>210854843</v>
      </c>
      <c r="B26" s="22" t="s">
        <v>91</v>
      </c>
      <c r="D26" s="22" t="s">
        <v>92</v>
      </c>
      <c r="E26" s="22" t="s">
        <v>93</v>
      </c>
      <c r="F26" s="22" t="s">
        <v>50</v>
      </c>
      <c r="G26" s="23">
        <v>80</v>
      </c>
      <c r="H26" s="29">
        <v>3.1</v>
      </c>
      <c r="I26" s="36">
        <f>M26/K26</f>
        <v>5986.3618752421544</v>
      </c>
      <c r="J26" s="39">
        <f t="shared" si="2"/>
        <v>0</v>
      </c>
      <c r="K26" s="54">
        <v>25.81</v>
      </c>
      <c r="L26" s="30">
        <v>140000</v>
      </c>
      <c r="M26" s="30">
        <v>154508</v>
      </c>
      <c r="N26" s="61" t="s">
        <v>200</v>
      </c>
      <c r="O26" s="30">
        <v>100</v>
      </c>
      <c r="P26" s="45">
        <f t="shared" si="3"/>
        <v>1.0037561285940468</v>
      </c>
      <c r="Q26" s="46">
        <f>M26-R26</f>
        <v>153908</v>
      </c>
      <c r="R26" s="47">
        <v>600</v>
      </c>
      <c r="S26" s="48" t="s">
        <v>144</v>
      </c>
      <c r="T26" s="22" t="s">
        <v>90</v>
      </c>
    </row>
    <row r="27" spans="1:23" s="22" customFormat="1" x14ac:dyDescent="0.25">
      <c r="A27" s="22">
        <v>210900084</v>
      </c>
      <c r="B27" s="22" t="s">
        <v>97</v>
      </c>
      <c r="D27" s="22" t="s">
        <v>98</v>
      </c>
      <c r="E27" s="22" t="s">
        <v>99</v>
      </c>
      <c r="F27" s="22" t="s">
        <v>50</v>
      </c>
      <c r="G27" s="23">
        <v>40</v>
      </c>
      <c r="H27" s="29">
        <v>3.1</v>
      </c>
      <c r="I27" s="36">
        <f>M27/K27</f>
        <v>6025.5038759689924</v>
      </c>
      <c r="J27" s="39">
        <f t="shared" si="2"/>
        <v>0</v>
      </c>
      <c r="K27" s="54">
        <v>12.9</v>
      </c>
      <c r="L27" s="30">
        <v>69960</v>
      </c>
      <c r="M27" s="30">
        <v>77729</v>
      </c>
      <c r="N27" s="61" t="s">
        <v>200</v>
      </c>
      <c r="O27" s="30">
        <v>100</v>
      </c>
      <c r="P27" s="45">
        <f t="shared" si="3"/>
        <v>1.0103192171499666</v>
      </c>
      <c r="Q27" s="46">
        <f>M27-R27</f>
        <v>77129</v>
      </c>
      <c r="R27" s="47">
        <v>600</v>
      </c>
      <c r="S27" s="48" t="s">
        <v>144</v>
      </c>
      <c r="T27" s="22" t="s">
        <v>100</v>
      </c>
    </row>
    <row r="28" spans="1:23" s="22" customFormat="1" x14ac:dyDescent="0.25">
      <c r="A28" s="22">
        <v>210900165</v>
      </c>
      <c r="B28" s="22" t="s">
        <v>101</v>
      </c>
      <c r="D28" s="22" t="s">
        <v>98</v>
      </c>
      <c r="E28" s="22" t="s">
        <v>102</v>
      </c>
      <c r="F28" s="22" t="s">
        <v>50</v>
      </c>
      <c r="G28" s="23">
        <v>40</v>
      </c>
      <c r="H28" s="29">
        <v>3.1</v>
      </c>
      <c r="I28" s="36">
        <f>M28/K28</f>
        <v>6025.5038759689924</v>
      </c>
      <c r="J28" s="39">
        <f t="shared" si="2"/>
        <v>0</v>
      </c>
      <c r="K28" s="54">
        <v>12.9</v>
      </c>
      <c r="L28" s="30">
        <v>69960</v>
      </c>
      <c r="M28" s="30">
        <v>77729</v>
      </c>
      <c r="N28" s="61" t="s">
        <v>200</v>
      </c>
      <c r="O28" s="30">
        <v>100</v>
      </c>
      <c r="P28" s="45">
        <f t="shared" si="3"/>
        <v>1.0103192171499666</v>
      </c>
      <c r="Q28" s="46">
        <f>M28-R28</f>
        <v>77129</v>
      </c>
      <c r="R28" s="47">
        <v>600</v>
      </c>
      <c r="S28" s="48" t="s">
        <v>144</v>
      </c>
      <c r="T28" s="22" t="s">
        <v>100</v>
      </c>
    </row>
    <row r="29" spans="1:23" s="22" customFormat="1" x14ac:dyDescent="0.25">
      <c r="A29" s="22">
        <v>210854827</v>
      </c>
      <c r="B29" s="22" t="s">
        <v>94</v>
      </c>
      <c r="D29" s="22" t="s">
        <v>95</v>
      </c>
      <c r="E29" s="22" t="s">
        <v>96</v>
      </c>
      <c r="F29" s="22" t="s">
        <v>50</v>
      </c>
      <c r="G29" s="23">
        <v>40</v>
      </c>
      <c r="H29" s="29">
        <v>3.1</v>
      </c>
      <c r="I29" s="36">
        <f>M29/K29</f>
        <v>6028.9922480620153</v>
      </c>
      <c r="J29" s="39">
        <f t="shared" si="2"/>
        <v>0</v>
      </c>
      <c r="K29" s="54">
        <v>12.9</v>
      </c>
      <c r="L29" s="30">
        <v>70000</v>
      </c>
      <c r="M29" s="30">
        <v>77774</v>
      </c>
      <c r="N29" s="61" t="s">
        <v>200</v>
      </c>
      <c r="O29" s="30">
        <v>100</v>
      </c>
      <c r="P29" s="45">
        <f t="shared" si="3"/>
        <v>1.0109041258040306</v>
      </c>
      <c r="Q29" s="46">
        <f>M29-R29</f>
        <v>77174</v>
      </c>
      <c r="R29" s="47">
        <v>600</v>
      </c>
      <c r="S29" s="48" t="s">
        <v>144</v>
      </c>
      <c r="T29" s="22" t="s">
        <v>90</v>
      </c>
    </row>
    <row r="30" spans="1:23" s="22" customFormat="1" x14ac:dyDescent="0.25">
      <c r="A30" s="22">
        <v>210848761</v>
      </c>
      <c r="B30" s="22" t="s">
        <v>52</v>
      </c>
      <c r="D30" s="22" t="s">
        <v>53</v>
      </c>
      <c r="E30" s="22" t="s">
        <v>54</v>
      </c>
      <c r="F30" s="22" t="s">
        <v>50</v>
      </c>
      <c r="G30" s="23">
        <v>80</v>
      </c>
      <c r="H30" s="29">
        <v>3.1</v>
      </c>
      <c r="I30" s="36">
        <f>M30/K30</f>
        <v>6060.6741573033714</v>
      </c>
      <c r="J30" s="39">
        <f t="shared" si="2"/>
        <v>0</v>
      </c>
      <c r="K30" s="54">
        <v>25.81</v>
      </c>
      <c r="L30" s="30">
        <v>141750</v>
      </c>
      <c r="M30" s="30">
        <v>156426</v>
      </c>
      <c r="N30" s="61" t="s">
        <v>200</v>
      </c>
      <c r="O30" s="30">
        <v>100</v>
      </c>
      <c r="P30" s="45">
        <f t="shared" si="3"/>
        <v>1.0162163523665595</v>
      </c>
      <c r="Q30" s="46">
        <f>M30-R30</f>
        <v>155826</v>
      </c>
      <c r="R30" s="47">
        <v>600</v>
      </c>
      <c r="S30" s="48" t="s">
        <v>144</v>
      </c>
      <c r="T30" s="22" t="s">
        <v>55</v>
      </c>
    </row>
    <row r="31" spans="1:23" s="22" customFormat="1" x14ac:dyDescent="0.25">
      <c r="A31" s="22">
        <v>210848779</v>
      </c>
      <c r="B31" s="22" t="s">
        <v>56</v>
      </c>
      <c r="D31" s="22" t="s">
        <v>57</v>
      </c>
      <c r="E31" s="22" t="s">
        <v>58</v>
      </c>
      <c r="F31" s="22" t="s">
        <v>50</v>
      </c>
      <c r="G31" s="23">
        <v>80</v>
      </c>
      <c r="H31" s="29">
        <v>3.1</v>
      </c>
      <c r="I31" s="36">
        <f>M31/K31</f>
        <v>6060.6741573033714</v>
      </c>
      <c r="J31" s="39">
        <f t="shared" si="2"/>
        <v>0</v>
      </c>
      <c r="K31" s="54">
        <v>25.81</v>
      </c>
      <c r="L31" s="30">
        <v>141750</v>
      </c>
      <c r="M31" s="30">
        <v>156426</v>
      </c>
      <c r="N31" s="61" t="s">
        <v>200</v>
      </c>
      <c r="O31" s="30">
        <v>100</v>
      </c>
      <c r="P31" s="45">
        <f t="shared" si="3"/>
        <v>1.0162163523665595</v>
      </c>
      <c r="Q31" s="46">
        <f>M31-R31</f>
        <v>155826</v>
      </c>
      <c r="R31" s="47">
        <v>600</v>
      </c>
      <c r="S31" s="48" t="s">
        <v>144</v>
      </c>
      <c r="T31" s="22" t="s">
        <v>55</v>
      </c>
    </row>
    <row r="32" spans="1:23" s="22" customFormat="1" x14ac:dyDescent="0.25">
      <c r="A32" s="22">
        <v>210849929</v>
      </c>
      <c r="B32" s="22" t="s">
        <v>59</v>
      </c>
      <c r="D32" s="22" t="s">
        <v>60</v>
      </c>
      <c r="E32" s="22" t="s">
        <v>61</v>
      </c>
      <c r="F32" s="22" t="s">
        <v>50</v>
      </c>
      <c r="G32" s="23">
        <v>80</v>
      </c>
      <c r="H32" s="29">
        <v>3.1</v>
      </c>
      <c r="I32" s="36">
        <f>M32/K32</f>
        <v>6060.6741573033714</v>
      </c>
      <c r="J32" s="39">
        <f t="shared" si="2"/>
        <v>0</v>
      </c>
      <c r="K32" s="54">
        <v>25.81</v>
      </c>
      <c r="L32" s="30">
        <v>141750</v>
      </c>
      <c r="M32" s="30">
        <v>156426</v>
      </c>
      <c r="N32" s="61" t="s">
        <v>200</v>
      </c>
      <c r="O32" s="30">
        <v>100</v>
      </c>
      <c r="P32" s="45">
        <f t="shared" si="3"/>
        <v>1.0162163523665595</v>
      </c>
      <c r="Q32" s="46">
        <f>M32-R32</f>
        <v>155826</v>
      </c>
      <c r="R32" s="47">
        <v>600</v>
      </c>
      <c r="S32" s="48" t="s">
        <v>144</v>
      </c>
      <c r="T32" s="22" t="s">
        <v>55</v>
      </c>
    </row>
    <row r="33" spans="1:24" s="16" customFormat="1" x14ac:dyDescent="0.25">
      <c r="A33" s="26">
        <v>210785175</v>
      </c>
      <c r="B33" s="26" t="s">
        <v>5</v>
      </c>
      <c r="C33" s="26"/>
      <c r="D33" s="26" t="s">
        <v>6</v>
      </c>
      <c r="E33" s="26" t="s">
        <v>7</v>
      </c>
      <c r="F33" s="26" t="s">
        <v>3</v>
      </c>
      <c r="G33" s="27">
        <v>200</v>
      </c>
      <c r="H33" s="28">
        <v>7.14</v>
      </c>
      <c r="I33" s="36">
        <f>M33/K33</f>
        <v>6201.0353445198143</v>
      </c>
      <c r="J33" s="39">
        <f t="shared" si="2"/>
        <v>0</v>
      </c>
      <c r="K33" s="54">
        <v>28.01</v>
      </c>
      <c r="L33" s="21">
        <v>157500</v>
      </c>
      <c r="M33" s="21">
        <v>173691</v>
      </c>
      <c r="N33" s="63" t="s">
        <v>200</v>
      </c>
      <c r="O33" s="21">
        <v>100</v>
      </c>
      <c r="P33" s="45">
        <f t="shared" si="3"/>
        <v>1.0397512479878741</v>
      </c>
      <c r="Q33" s="46">
        <f>M33-R33</f>
        <v>173091</v>
      </c>
      <c r="R33" s="47">
        <v>600</v>
      </c>
      <c r="S33" s="48" t="s">
        <v>144</v>
      </c>
      <c r="T33" s="26" t="s">
        <v>4</v>
      </c>
      <c r="U33" s="26"/>
      <c r="V33" s="26"/>
      <c r="W33" s="26"/>
      <c r="X33" s="41"/>
    </row>
    <row r="34" spans="1:24" s="16" customFormat="1" x14ac:dyDescent="0.25">
      <c r="A34" s="26">
        <v>210785191</v>
      </c>
      <c r="B34" s="26" t="s">
        <v>8</v>
      </c>
      <c r="C34" s="26"/>
      <c r="D34" s="26" t="s">
        <v>9</v>
      </c>
      <c r="E34" s="26" t="s">
        <v>10</v>
      </c>
      <c r="F34" s="26" t="s">
        <v>3</v>
      </c>
      <c r="G34" s="27">
        <v>200</v>
      </c>
      <c r="H34" s="28">
        <v>7.14</v>
      </c>
      <c r="I34" s="36">
        <f>M34/K34</f>
        <v>6201.0353445198143</v>
      </c>
      <c r="J34" s="39">
        <f t="shared" si="2"/>
        <v>0</v>
      </c>
      <c r="K34" s="54">
        <v>28.01</v>
      </c>
      <c r="L34" s="21">
        <v>157500</v>
      </c>
      <c r="M34" s="21">
        <v>173691</v>
      </c>
      <c r="N34" s="63" t="s">
        <v>200</v>
      </c>
      <c r="O34" s="21">
        <v>100</v>
      </c>
      <c r="P34" s="45">
        <f t="shared" si="3"/>
        <v>1.0397512479878741</v>
      </c>
      <c r="Q34" s="46">
        <f>M34-R34</f>
        <v>173091</v>
      </c>
      <c r="R34" s="47">
        <v>600</v>
      </c>
      <c r="S34" s="48" t="s">
        <v>144</v>
      </c>
      <c r="T34" s="26" t="s">
        <v>4</v>
      </c>
      <c r="U34" s="26"/>
      <c r="V34" s="26"/>
      <c r="W34" s="26"/>
      <c r="X34" s="41"/>
    </row>
    <row r="35" spans="1:24" s="22" customFormat="1" x14ac:dyDescent="0.25">
      <c r="A35" s="26">
        <v>210816049</v>
      </c>
      <c r="B35" s="26" t="s">
        <v>0</v>
      </c>
      <c r="C35" s="26"/>
      <c r="D35" s="26" t="s">
        <v>1</v>
      </c>
      <c r="E35" s="26" t="s">
        <v>2</v>
      </c>
      <c r="F35" s="26" t="s">
        <v>3</v>
      </c>
      <c r="G35" s="27">
        <v>100</v>
      </c>
      <c r="H35" s="28">
        <v>7.14</v>
      </c>
      <c r="I35" s="36">
        <f>M35/K35</f>
        <v>6218.129907209136</v>
      </c>
      <c r="J35" s="39">
        <f t="shared" si="2"/>
        <v>0</v>
      </c>
      <c r="K35" s="54">
        <v>14.01</v>
      </c>
      <c r="L35" s="21">
        <v>78523</v>
      </c>
      <c r="M35" s="21">
        <v>87116</v>
      </c>
      <c r="N35" s="63" t="s">
        <v>200</v>
      </c>
      <c r="O35" s="21">
        <v>100</v>
      </c>
      <c r="P35" s="45">
        <f t="shared" si="3"/>
        <v>1.042617558515476</v>
      </c>
      <c r="Q35" s="46">
        <f>M35-R35</f>
        <v>86516</v>
      </c>
      <c r="R35" s="47">
        <v>600</v>
      </c>
      <c r="S35" s="48" t="s">
        <v>144</v>
      </c>
      <c r="T35" s="26" t="s">
        <v>4</v>
      </c>
      <c r="U35" s="26"/>
      <c r="V35" s="26"/>
      <c r="W35" s="26"/>
      <c r="X35" s="16"/>
    </row>
    <row r="36" spans="1:24" s="22" customFormat="1" x14ac:dyDescent="0.25">
      <c r="A36" s="26">
        <v>210816138</v>
      </c>
      <c r="B36" s="26" t="s">
        <v>31</v>
      </c>
      <c r="C36" s="26"/>
      <c r="D36" s="26" t="s">
        <v>32</v>
      </c>
      <c r="E36" s="26" t="s">
        <v>7</v>
      </c>
      <c r="F36" s="26" t="s">
        <v>3</v>
      </c>
      <c r="G36" s="27">
        <v>200</v>
      </c>
      <c r="H36" s="28">
        <v>7.14</v>
      </c>
      <c r="I36" s="36">
        <f>M36/K36</f>
        <v>6885.933595144591</v>
      </c>
      <c r="J36" s="39">
        <f t="shared" si="2"/>
        <v>0</v>
      </c>
      <c r="K36" s="54">
        <v>28.01</v>
      </c>
      <c r="L36" s="21">
        <v>175000</v>
      </c>
      <c r="M36" s="21">
        <v>192875</v>
      </c>
      <c r="N36" s="63" t="s">
        <v>200</v>
      </c>
      <c r="O36" s="21">
        <v>100</v>
      </c>
      <c r="P36" s="45">
        <f t="shared" si="3"/>
        <v>1.1545907499850954</v>
      </c>
      <c r="Q36" s="46">
        <f>M36-R36</f>
        <v>192275</v>
      </c>
      <c r="R36" s="47">
        <v>600</v>
      </c>
      <c r="S36" s="48" t="s">
        <v>144</v>
      </c>
      <c r="T36" s="26" t="s">
        <v>30</v>
      </c>
      <c r="U36" s="26"/>
      <c r="V36" s="26"/>
      <c r="W36" s="26"/>
      <c r="X36" s="16"/>
    </row>
    <row r="37" spans="1:24" s="22" customFormat="1" x14ac:dyDescent="0.25">
      <c r="A37" s="26">
        <v>210816170</v>
      </c>
      <c r="B37" s="26" t="s">
        <v>33</v>
      </c>
      <c r="C37" s="26"/>
      <c r="D37" s="26" t="s">
        <v>34</v>
      </c>
      <c r="E37" s="26" t="s">
        <v>10</v>
      </c>
      <c r="F37" s="26" t="s">
        <v>3</v>
      </c>
      <c r="G37" s="27">
        <v>200</v>
      </c>
      <c r="H37" s="28">
        <v>7.14</v>
      </c>
      <c r="I37" s="36">
        <f>M37/K37</f>
        <v>6885.933595144591</v>
      </c>
      <c r="J37" s="39">
        <f t="shared" si="2"/>
        <v>0</v>
      </c>
      <c r="K37" s="54">
        <v>28.01</v>
      </c>
      <c r="L37" s="21">
        <v>175000</v>
      </c>
      <c r="M37" s="21">
        <v>192875</v>
      </c>
      <c r="N37" s="63" t="s">
        <v>200</v>
      </c>
      <c r="O37" s="21">
        <v>100</v>
      </c>
      <c r="P37" s="45">
        <f t="shared" si="3"/>
        <v>1.1545907499850954</v>
      </c>
      <c r="Q37" s="46">
        <f>M37-R37</f>
        <v>192275</v>
      </c>
      <c r="R37" s="47">
        <v>600</v>
      </c>
      <c r="S37" s="48" t="s">
        <v>144</v>
      </c>
      <c r="T37" s="26" t="s">
        <v>30</v>
      </c>
      <c r="U37" s="26"/>
      <c r="V37" s="26"/>
      <c r="W37" s="26"/>
    </row>
    <row r="38" spans="1:24" s="22" customFormat="1" x14ac:dyDescent="0.25">
      <c r="A38" s="26">
        <v>210816099</v>
      </c>
      <c r="B38" s="26" t="s">
        <v>27</v>
      </c>
      <c r="C38" s="26"/>
      <c r="D38" s="26" t="s">
        <v>28</v>
      </c>
      <c r="E38" s="26" t="s">
        <v>29</v>
      </c>
      <c r="F38" s="26" t="s">
        <v>3</v>
      </c>
      <c r="G38" s="27">
        <v>100</v>
      </c>
      <c r="H38" s="28">
        <v>7.14</v>
      </c>
      <c r="I38" s="36">
        <f>M38/K38</f>
        <v>6900.8565310492504</v>
      </c>
      <c r="J38" s="39">
        <f t="shared" si="2"/>
        <v>0</v>
      </c>
      <c r="K38" s="54">
        <v>14.01</v>
      </c>
      <c r="L38" s="21">
        <v>87248</v>
      </c>
      <c r="M38" s="57">
        <v>96681</v>
      </c>
      <c r="N38" s="64" t="s">
        <v>200</v>
      </c>
      <c r="O38" s="57">
        <v>100</v>
      </c>
      <c r="P38" s="45">
        <f t="shared" si="3"/>
        <v>1.1570929355667701</v>
      </c>
      <c r="Q38" s="46">
        <f>M38-R38</f>
        <v>96081</v>
      </c>
      <c r="R38" s="47">
        <v>600</v>
      </c>
      <c r="S38" s="48" t="s">
        <v>144</v>
      </c>
      <c r="T38" s="26" t="s">
        <v>30</v>
      </c>
      <c r="U38" s="26"/>
      <c r="V38" s="26"/>
      <c r="W38" s="26"/>
      <c r="X38" s="16"/>
    </row>
    <row r="39" spans="1:24" s="22" customFormat="1" x14ac:dyDescent="0.25">
      <c r="A39" s="26">
        <v>210224462</v>
      </c>
      <c r="B39" s="26" t="s">
        <v>21</v>
      </c>
      <c r="C39" s="26"/>
      <c r="D39" s="26" t="s">
        <v>22</v>
      </c>
      <c r="E39" s="26" t="s">
        <v>23</v>
      </c>
      <c r="F39" s="26" t="s">
        <v>3</v>
      </c>
      <c r="G39" s="27">
        <v>200</v>
      </c>
      <c r="H39" s="28">
        <v>7.14</v>
      </c>
      <c r="I39" s="36">
        <f>M39/K39</f>
        <v>9821.1353088182786</v>
      </c>
      <c r="J39" s="39">
        <f t="shared" si="2"/>
        <v>71324.74132919978</v>
      </c>
      <c r="K39" s="54">
        <v>28.01</v>
      </c>
      <c r="L39" s="21">
        <v>250000</v>
      </c>
      <c r="M39" s="21">
        <v>275090</v>
      </c>
      <c r="N39" s="63" t="s">
        <v>200</v>
      </c>
      <c r="O39" s="21">
        <v>100</v>
      </c>
      <c r="P39" s="45">
        <f t="shared" si="3"/>
        <v>1.6467472166605308</v>
      </c>
      <c r="Q39" s="46">
        <f>M39-R39</f>
        <v>273590</v>
      </c>
      <c r="R39" s="47">
        <f t="shared" ref="R39:R53" si="4">IF(I39&lt;$L$3,600,1500)</f>
        <v>1500</v>
      </c>
      <c r="S39" s="48" t="s">
        <v>144</v>
      </c>
      <c r="T39" s="26" t="s">
        <v>14</v>
      </c>
      <c r="U39" s="26"/>
      <c r="V39" s="26"/>
      <c r="W39" s="26"/>
      <c r="X39" s="41"/>
    </row>
    <row r="40" spans="1:24" s="22" customFormat="1" x14ac:dyDescent="0.25">
      <c r="A40" s="26">
        <v>210383313</v>
      </c>
      <c r="B40" s="26" t="s">
        <v>24</v>
      </c>
      <c r="C40" s="26"/>
      <c r="D40" s="26" t="s">
        <v>25</v>
      </c>
      <c r="E40" s="26" t="s">
        <v>26</v>
      </c>
      <c r="F40" s="26" t="s">
        <v>3</v>
      </c>
      <c r="G40" s="27">
        <v>200</v>
      </c>
      <c r="H40" s="28">
        <v>7.14</v>
      </c>
      <c r="I40" s="36">
        <f>M40/K40</f>
        <v>9821.1353088182786</v>
      </c>
      <c r="J40" s="39">
        <f t="shared" si="2"/>
        <v>71324.74132919978</v>
      </c>
      <c r="K40" s="54">
        <v>28.01</v>
      </c>
      <c r="L40" s="21">
        <v>250000</v>
      </c>
      <c r="M40" s="21">
        <v>275090</v>
      </c>
      <c r="N40" s="63" t="s">
        <v>200</v>
      </c>
      <c r="O40" s="21">
        <v>100</v>
      </c>
      <c r="P40" s="45">
        <f t="shared" si="3"/>
        <v>1.6467472166605308</v>
      </c>
      <c r="Q40" s="46">
        <f>M40-R40</f>
        <v>273590</v>
      </c>
      <c r="R40" s="47">
        <f t="shared" si="4"/>
        <v>1500</v>
      </c>
      <c r="S40" s="48" t="s">
        <v>144</v>
      </c>
      <c r="T40" s="26" t="s">
        <v>14</v>
      </c>
      <c r="U40" s="26"/>
      <c r="V40" s="26"/>
      <c r="W40" s="26"/>
      <c r="X40" s="16"/>
    </row>
    <row r="41" spans="1:24" s="41" customFormat="1" x14ac:dyDescent="0.25">
      <c r="A41" s="26">
        <v>210224446</v>
      </c>
      <c r="B41" s="26" t="s">
        <v>15</v>
      </c>
      <c r="C41" s="26"/>
      <c r="D41" s="26" t="s">
        <v>16</v>
      </c>
      <c r="E41" s="26" t="s">
        <v>17</v>
      </c>
      <c r="F41" s="26" t="s">
        <v>3</v>
      </c>
      <c r="G41" s="27">
        <v>100</v>
      </c>
      <c r="H41" s="28">
        <v>7.14</v>
      </c>
      <c r="I41" s="36">
        <f>M41/K41</f>
        <v>9826.5524625267662</v>
      </c>
      <c r="J41" s="39">
        <f t="shared" si="2"/>
        <v>34001.621778725064</v>
      </c>
      <c r="K41" s="54">
        <v>14.01</v>
      </c>
      <c r="L41" s="21">
        <v>124640</v>
      </c>
      <c r="M41" s="21">
        <v>137670</v>
      </c>
      <c r="N41" s="63" t="s">
        <v>200</v>
      </c>
      <c r="O41" s="21">
        <v>100</v>
      </c>
      <c r="P41" s="45">
        <f t="shared" si="3"/>
        <v>1.6476555314847512</v>
      </c>
      <c r="Q41" s="46">
        <f>M41-R41</f>
        <v>136170</v>
      </c>
      <c r="R41" s="47">
        <f t="shared" si="4"/>
        <v>1500</v>
      </c>
      <c r="S41" s="48" t="s">
        <v>144</v>
      </c>
      <c r="T41" s="26" t="s">
        <v>14</v>
      </c>
      <c r="U41" s="26"/>
      <c r="V41" s="26"/>
      <c r="W41" s="26"/>
      <c r="X41" s="24"/>
    </row>
    <row r="42" spans="1:24" s="41" customFormat="1" x14ac:dyDescent="0.25">
      <c r="A42" s="26">
        <v>210181826</v>
      </c>
      <c r="B42" s="26" t="s">
        <v>18</v>
      </c>
      <c r="C42" s="26"/>
      <c r="D42" s="26" t="s">
        <v>19</v>
      </c>
      <c r="E42" s="26" t="s">
        <v>20</v>
      </c>
      <c r="F42" s="26" t="s">
        <v>3</v>
      </c>
      <c r="G42" s="27">
        <v>100</v>
      </c>
      <c r="H42" s="28">
        <v>7.14</v>
      </c>
      <c r="I42" s="36">
        <f>M42/K42</f>
        <v>9826.5524625267662</v>
      </c>
      <c r="J42" s="39">
        <f t="shared" si="2"/>
        <v>34001.621778725064</v>
      </c>
      <c r="K42" s="54">
        <v>14.01</v>
      </c>
      <c r="L42" s="21">
        <v>124640</v>
      </c>
      <c r="M42" s="21">
        <v>137670</v>
      </c>
      <c r="N42" s="63" t="s">
        <v>200</v>
      </c>
      <c r="O42" s="21">
        <v>100</v>
      </c>
      <c r="P42" s="45">
        <f t="shared" si="3"/>
        <v>1.6476555314847512</v>
      </c>
      <c r="Q42" s="46">
        <f>M42-R42</f>
        <v>136170</v>
      </c>
      <c r="R42" s="47">
        <f t="shared" si="4"/>
        <v>1500</v>
      </c>
      <c r="S42" s="48" t="s">
        <v>144</v>
      </c>
      <c r="T42" s="26" t="s">
        <v>14</v>
      </c>
      <c r="U42" s="26"/>
      <c r="V42" s="26"/>
      <c r="W42" s="26"/>
      <c r="X42" s="32"/>
    </row>
    <row r="43" spans="1:24" s="16" customFormat="1" x14ac:dyDescent="0.25">
      <c r="A43" s="26">
        <v>210552522</v>
      </c>
      <c r="B43" s="26" t="s">
        <v>11</v>
      </c>
      <c r="C43" s="26"/>
      <c r="D43" s="26" t="s">
        <v>12</v>
      </c>
      <c r="E43" s="26" t="s">
        <v>13</v>
      </c>
      <c r="F43" s="26" t="s">
        <v>3</v>
      </c>
      <c r="G43" s="27">
        <v>40</v>
      </c>
      <c r="H43" s="28">
        <v>7.14</v>
      </c>
      <c r="I43" s="36">
        <f>M43/K43</f>
        <v>9943.75</v>
      </c>
      <c r="J43" s="39">
        <f t="shared" si="2"/>
        <v>12146.247820189892</v>
      </c>
      <c r="K43" s="54">
        <v>5.6</v>
      </c>
      <c r="L43" s="21">
        <v>49850</v>
      </c>
      <c r="M43" s="21">
        <v>55685</v>
      </c>
      <c r="N43" s="63" t="s">
        <v>200</v>
      </c>
      <c r="O43" s="21">
        <v>100</v>
      </c>
      <c r="P43" s="45">
        <f t="shared" si="3"/>
        <v>1.6673064896036387</v>
      </c>
      <c r="Q43" s="46">
        <f>M43-R43</f>
        <v>54185</v>
      </c>
      <c r="R43" s="47">
        <f t="shared" si="4"/>
        <v>1500</v>
      </c>
      <c r="S43" s="48" t="s">
        <v>144</v>
      </c>
      <c r="T43" s="26" t="s">
        <v>14</v>
      </c>
      <c r="U43" s="26"/>
      <c r="V43" s="26"/>
      <c r="W43" s="26"/>
      <c r="X43" s="32"/>
    </row>
    <row r="44" spans="1:24" s="16" customFormat="1" x14ac:dyDescent="0.25">
      <c r="A44" s="22">
        <v>210735829</v>
      </c>
      <c r="B44" s="22" t="s">
        <v>66</v>
      </c>
      <c r="C44" s="22"/>
      <c r="D44" s="22" t="s">
        <v>67</v>
      </c>
      <c r="E44" s="22" t="s">
        <v>68</v>
      </c>
      <c r="F44" s="22" t="s">
        <v>50</v>
      </c>
      <c r="G44" s="23">
        <v>80</v>
      </c>
      <c r="H44" s="29">
        <v>3.1</v>
      </c>
      <c r="I44" s="36">
        <f>M44/K44</f>
        <v>10658.271987601705</v>
      </c>
      <c r="J44" s="39">
        <f t="shared" si="2"/>
        <v>87054.251114125189</v>
      </c>
      <c r="K44" s="54">
        <v>25.81</v>
      </c>
      <c r="L44" s="30">
        <v>250000</v>
      </c>
      <c r="M44" s="30">
        <v>275090</v>
      </c>
      <c r="N44" s="61" t="s">
        <v>200</v>
      </c>
      <c r="O44" s="30">
        <v>100</v>
      </c>
      <c r="P44" s="45">
        <f t="shared" si="3"/>
        <v>1.7871131165696037</v>
      </c>
      <c r="Q44" s="46">
        <f>M44-R44</f>
        <v>273590</v>
      </c>
      <c r="R44" s="47">
        <f t="shared" si="4"/>
        <v>1500</v>
      </c>
      <c r="S44" s="48" t="s">
        <v>144</v>
      </c>
      <c r="T44" s="22" t="s">
        <v>65</v>
      </c>
      <c r="U44" s="22"/>
      <c r="V44" s="22"/>
      <c r="W44" s="22"/>
    </row>
    <row r="45" spans="1:24" s="22" customFormat="1" x14ac:dyDescent="0.25">
      <c r="A45" s="22">
        <v>210185189</v>
      </c>
      <c r="B45" s="22" t="s">
        <v>69</v>
      </c>
      <c r="D45" s="22" t="s">
        <v>67</v>
      </c>
      <c r="E45" s="22" t="s">
        <v>70</v>
      </c>
      <c r="F45" s="22" t="s">
        <v>50</v>
      </c>
      <c r="G45" s="23">
        <v>80</v>
      </c>
      <c r="H45" s="29">
        <v>3.1</v>
      </c>
      <c r="I45" s="36">
        <f>M45/K45</f>
        <v>10658.271987601705</v>
      </c>
      <c r="J45" s="39">
        <f t="shared" si="2"/>
        <v>87054.251114125189</v>
      </c>
      <c r="K45" s="54">
        <v>25.81</v>
      </c>
      <c r="L45" s="30">
        <v>250000</v>
      </c>
      <c r="M45" s="30">
        <v>275090</v>
      </c>
      <c r="N45" s="61" t="s">
        <v>200</v>
      </c>
      <c r="O45" s="30">
        <v>100</v>
      </c>
      <c r="P45" s="45">
        <f t="shared" si="3"/>
        <v>1.7871131165696037</v>
      </c>
      <c r="Q45" s="46">
        <f>M45-R45</f>
        <v>273590</v>
      </c>
      <c r="R45" s="47">
        <f t="shared" si="4"/>
        <v>1500</v>
      </c>
      <c r="S45" s="48" t="s">
        <v>144</v>
      </c>
      <c r="T45" s="22" t="s">
        <v>65</v>
      </c>
    </row>
    <row r="46" spans="1:24" s="16" customFormat="1" x14ac:dyDescent="0.25">
      <c r="A46" s="22">
        <v>210735837</v>
      </c>
      <c r="B46" s="22" t="s">
        <v>71</v>
      </c>
      <c r="C46" s="22"/>
      <c r="D46" s="22" t="s">
        <v>72</v>
      </c>
      <c r="E46" s="22" t="s">
        <v>73</v>
      </c>
      <c r="F46" s="22" t="s">
        <v>50</v>
      </c>
      <c r="G46" s="23">
        <v>80</v>
      </c>
      <c r="H46" s="29">
        <v>3.1</v>
      </c>
      <c r="I46" s="36">
        <f>M46/K46</f>
        <v>10658.271987601705</v>
      </c>
      <c r="J46" s="39">
        <f t="shared" si="2"/>
        <v>87054.251114125189</v>
      </c>
      <c r="K46" s="54">
        <v>25.81</v>
      </c>
      <c r="L46" s="30">
        <v>250000</v>
      </c>
      <c r="M46" s="30">
        <v>275090</v>
      </c>
      <c r="N46" s="61" t="s">
        <v>200</v>
      </c>
      <c r="O46" s="30">
        <v>100</v>
      </c>
      <c r="P46" s="45">
        <f t="shared" si="3"/>
        <v>1.7871131165696037</v>
      </c>
      <c r="Q46" s="46">
        <f>M46-R46</f>
        <v>273590</v>
      </c>
      <c r="R46" s="47">
        <f t="shared" si="4"/>
        <v>1500</v>
      </c>
      <c r="S46" s="48" t="s">
        <v>144</v>
      </c>
      <c r="T46" s="22" t="s">
        <v>65</v>
      </c>
      <c r="U46" s="22"/>
      <c r="V46" s="22"/>
      <c r="W46" s="22"/>
      <c r="X46" s="22"/>
    </row>
    <row r="47" spans="1:24" s="41" customFormat="1" x14ac:dyDescent="0.25">
      <c r="A47" s="22">
        <v>210290057</v>
      </c>
      <c r="B47" s="22" t="s">
        <v>74</v>
      </c>
      <c r="C47" s="22"/>
      <c r="D47" s="22" t="s">
        <v>72</v>
      </c>
      <c r="E47" s="22" t="s">
        <v>75</v>
      </c>
      <c r="F47" s="22" t="s">
        <v>50</v>
      </c>
      <c r="G47" s="23">
        <v>80</v>
      </c>
      <c r="H47" s="29">
        <v>3.1</v>
      </c>
      <c r="I47" s="36">
        <f>M47/K47</f>
        <v>10658.271987601705</v>
      </c>
      <c r="J47" s="39">
        <f t="shared" si="2"/>
        <v>87054.251114125189</v>
      </c>
      <c r="K47" s="54">
        <v>25.81</v>
      </c>
      <c r="L47" s="30">
        <v>250000</v>
      </c>
      <c r="M47" s="30">
        <v>275090</v>
      </c>
      <c r="N47" s="61" t="s">
        <v>200</v>
      </c>
      <c r="O47" s="30">
        <v>100</v>
      </c>
      <c r="P47" s="45">
        <f t="shared" si="3"/>
        <v>1.7871131165696037</v>
      </c>
      <c r="Q47" s="46">
        <f>M47-R47</f>
        <v>273590</v>
      </c>
      <c r="R47" s="47">
        <f t="shared" si="4"/>
        <v>1500</v>
      </c>
      <c r="S47" s="48" t="s">
        <v>144</v>
      </c>
      <c r="T47" s="22" t="s">
        <v>65</v>
      </c>
      <c r="U47" s="22"/>
      <c r="V47" s="22"/>
      <c r="W47" s="22"/>
      <c r="X47" s="22"/>
    </row>
    <row r="48" spans="1:24" s="16" customFormat="1" x14ac:dyDescent="0.25">
      <c r="A48" s="22">
        <v>210289810</v>
      </c>
      <c r="B48" s="22" t="s">
        <v>76</v>
      </c>
      <c r="C48" s="22"/>
      <c r="D48" s="22" t="s">
        <v>77</v>
      </c>
      <c r="E48" s="22" t="s">
        <v>78</v>
      </c>
      <c r="F48" s="22" t="s">
        <v>50</v>
      </c>
      <c r="G48" s="23">
        <v>80</v>
      </c>
      <c r="H48" s="29">
        <v>3.1</v>
      </c>
      <c r="I48" s="36">
        <f>M48/K48</f>
        <v>10658.271987601705</v>
      </c>
      <c r="J48" s="39">
        <f t="shared" si="2"/>
        <v>87054.251114125189</v>
      </c>
      <c r="K48" s="54">
        <v>25.81</v>
      </c>
      <c r="L48" s="30">
        <v>250000</v>
      </c>
      <c r="M48" s="30">
        <v>275090</v>
      </c>
      <c r="N48" s="61" t="s">
        <v>200</v>
      </c>
      <c r="O48" s="30">
        <v>100</v>
      </c>
      <c r="P48" s="45">
        <f t="shared" si="3"/>
        <v>1.7871131165696037</v>
      </c>
      <c r="Q48" s="46">
        <f>M48-R48</f>
        <v>273590</v>
      </c>
      <c r="R48" s="47">
        <f t="shared" si="4"/>
        <v>1500</v>
      </c>
      <c r="S48" s="48" t="s">
        <v>144</v>
      </c>
      <c r="T48" s="22" t="s">
        <v>65</v>
      </c>
      <c r="U48" s="22"/>
      <c r="V48" s="22"/>
      <c r="W48" s="22"/>
      <c r="X48" s="22"/>
    </row>
    <row r="49" spans="1:24" s="24" customFormat="1" x14ac:dyDescent="0.25">
      <c r="A49" s="22">
        <v>210819047</v>
      </c>
      <c r="B49" s="22" t="s">
        <v>79</v>
      </c>
      <c r="C49" s="22"/>
      <c r="D49" s="22" t="s">
        <v>80</v>
      </c>
      <c r="E49" s="22" t="s">
        <v>81</v>
      </c>
      <c r="F49" s="22" t="s">
        <v>50</v>
      </c>
      <c r="G49" s="23">
        <v>80</v>
      </c>
      <c r="H49" s="29">
        <v>3.1</v>
      </c>
      <c r="I49" s="36">
        <f>M49/K49</f>
        <v>10658.271987601705</v>
      </c>
      <c r="J49" s="39">
        <f>IF((M49-((($Q$21/$K$21*1.2)*K49)+3500)&gt;0),(M49-((($Q$21/$K$21*1.2)*K49)+3500)),0)</f>
        <v>87054.251114125189</v>
      </c>
      <c r="K49" s="54">
        <v>25.81</v>
      </c>
      <c r="L49" s="30">
        <v>250000</v>
      </c>
      <c r="M49" s="30">
        <v>275090</v>
      </c>
      <c r="N49" s="61" t="s">
        <v>200</v>
      </c>
      <c r="O49" s="30">
        <v>100</v>
      </c>
      <c r="P49" s="45">
        <f t="shared" si="3"/>
        <v>1.7871131165696037</v>
      </c>
      <c r="Q49" s="46">
        <f>M49-R49</f>
        <v>273590</v>
      </c>
      <c r="R49" s="47">
        <f t="shared" si="4"/>
        <v>1500</v>
      </c>
      <c r="S49" s="48" t="s">
        <v>144</v>
      </c>
      <c r="T49" s="22" t="s">
        <v>65</v>
      </c>
      <c r="U49" s="22"/>
      <c r="V49" s="22"/>
      <c r="W49" s="22"/>
      <c r="X49" s="22"/>
    </row>
    <row r="50" spans="1:24" s="32" customFormat="1" x14ac:dyDescent="0.25">
      <c r="A50" s="22">
        <v>210827294</v>
      </c>
      <c r="B50" s="22" t="s">
        <v>62</v>
      </c>
      <c r="C50" s="22"/>
      <c r="D50" s="22" t="s">
        <v>63</v>
      </c>
      <c r="E50" s="22" t="s">
        <v>64</v>
      </c>
      <c r="F50" s="22" t="s">
        <v>50</v>
      </c>
      <c r="G50" s="23">
        <v>40</v>
      </c>
      <c r="H50" s="29">
        <v>3.1</v>
      </c>
      <c r="I50" s="36">
        <f>M50/K50</f>
        <v>10702.713178294573</v>
      </c>
      <c r="J50" s="39">
        <f>IF((M50-((($Q$21/$K$21*1.2)*K50)+3500)&gt;0),(M50-((($Q$21/$K$21*1.2)*K50)+3500)),0)</f>
        <v>42332.87444293742</v>
      </c>
      <c r="K50" s="54">
        <v>12.9</v>
      </c>
      <c r="L50" s="30">
        <v>125000</v>
      </c>
      <c r="M50" s="30">
        <v>138065</v>
      </c>
      <c r="N50" s="61" t="s">
        <v>200</v>
      </c>
      <c r="O50" s="30">
        <v>100</v>
      </c>
      <c r="P50" s="45">
        <f t="shared" si="3"/>
        <v>1.7945647405191127</v>
      </c>
      <c r="Q50" s="46">
        <f>M50-R50</f>
        <v>136565</v>
      </c>
      <c r="R50" s="47">
        <f t="shared" si="4"/>
        <v>1500</v>
      </c>
      <c r="S50" s="48" t="s">
        <v>144</v>
      </c>
      <c r="T50" s="22" t="s">
        <v>65</v>
      </c>
      <c r="U50" s="22"/>
      <c r="V50" s="22"/>
      <c r="W50" s="22"/>
      <c r="X50" s="22"/>
    </row>
    <row r="51" spans="1:24" s="32" customFormat="1" x14ac:dyDescent="0.25">
      <c r="A51" s="24">
        <v>210392451</v>
      </c>
      <c r="B51" s="24" t="s">
        <v>124</v>
      </c>
      <c r="C51" s="24"/>
      <c r="D51" s="24" t="s">
        <v>125</v>
      </c>
      <c r="E51" s="24" t="s">
        <v>126</v>
      </c>
      <c r="F51" s="24" t="s">
        <v>127</v>
      </c>
      <c r="G51" s="68">
        <v>400</v>
      </c>
      <c r="H51" s="69">
        <v>19</v>
      </c>
      <c r="I51" s="36">
        <f>M51/K51</f>
        <v>11017.10213776722</v>
      </c>
      <c r="J51" s="39">
        <f>IF((M51-((($Q$21/$K$21*1.2)*K51)+3500)&gt;0),(M51-((($Q$21/$K$21*1.2)*K51)+3500)),0)</f>
        <v>77907.190466963773</v>
      </c>
      <c r="K51" s="54">
        <v>21.05</v>
      </c>
      <c r="L51" s="31">
        <v>210610</v>
      </c>
      <c r="M51" s="31">
        <v>231910</v>
      </c>
      <c r="N51" s="62" t="s">
        <v>200</v>
      </c>
      <c r="O51" s="31">
        <v>100</v>
      </c>
      <c r="P51" s="45">
        <f t="shared" si="3"/>
        <v>1.8472795364852705</v>
      </c>
      <c r="Q51" s="46">
        <f>M51-R51</f>
        <v>230410</v>
      </c>
      <c r="R51" s="47">
        <f t="shared" si="4"/>
        <v>1500</v>
      </c>
      <c r="S51" s="48" t="s">
        <v>144</v>
      </c>
      <c r="T51" s="24" t="s">
        <v>128</v>
      </c>
      <c r="U51" s="24"/>
      <c r="V51" s="24"/>
      <c r="W51" s="24"/>
      <c r="X51" s="22"/>
    </row>
    <row r="52" spans="1:24" s="16" customFormat="1" x14ac:dyDescent="0.25">
      <c r="A52" s="32">
        <v>210390988</v>
      </c>
      <c r="B52" s="32" t="s">
        <v>129</v>
      </c>
      <c r="C52" s="32"/>
      <c r="D52" s="32" t="s">
        <v>130</v>
      </c>
      <c r="E52" s="32" t="s">
        <v>131</v>
      </c>
      <c r="F52" s="32" t="s">
        <v>132</v>
      </c>
      <c r="G52" s="42">
        <v>50</v>
      </c>
      <c r="H52" s="55">
        <v>1.75</v>
      </c>
      <c r="I52" s="36">
        <f>M52/K52</f>
        <v>11156.457822891145</v>
      </c>
      <c r="J52" s="39">
        <f>IF((M52-((($Q$21/$K$21*1.2)*K52)+3500)&gt;0),(M52-((($Q$21/$K$21*1.2)*K52)+3500)),0)</f>
        <v>110970.86611121875</v>
      </c>
      <c r="K52" s="56">
        <v>28.57</v>
      </c>
      <c r="L52" s="33">
        <v>289820</v>
      </c>
      <c r="M52" s="33">
        <v>318740</v>
      </c>
      <c r="N52" s="65" t="s">
        <v>200</v>
      </c>
      <c r="O52" s="33">
        <v>100</v>
      </c>
      <c r="P52" s="45">
        <f t="shared" si="3"/>
        <v>1.8706458357355815</v>
      </c>
      <c r="Q52" s="46">
        <f>M52-R52</f>
        <v>317240</v>
      </c>
      <c r="R52" s="47">
        <f t="shared" si="4"/>
        <v>1500</v>
      </c>
      <c r="S52" s="48" t="s">
        <v>144</v>
      </c>
      <c r="T52" s="32" t="s">
        <v>133</v>
      </c>
      <c r="U52" s="32"/>
      <c r="V52" s="32"/>
      <c r="W52" s="32"/>
    </row>
    <row r="53" spans="1:24" s="16" customFormat="1" x14ac:dyDescent="0.25">
      <c r="A53" s="32">
        <v>210390483</v>
      </c>
      <c r="B53" s="32" t="s">
        <v>134</v>
      </c>
      <c r="C53" s="32"/>
      <c r="D53" s="32" t="s">
        <v>135</v>
      </c>
      <c r="E53" s="32" t="s">
        <v>136</v>
      </c>
      <c r="F53" s="32" t="s">
        <v>132</v>
      </c>
      <c r="G53" s="42">
        <v>50</v>
      </c>
      <c r="H53" s="55">
        <v>1.75</v>
      </c>
      <c r="I53" s="36">
        <f>M53/K53</f>
        <v>11156.457822891145</v>
      </c>
      <c r="J53" s="39">
        <f>IF((M53-((($Q$21/$K$21*1.2)*K53)+3500)&gt;0),(M53-((($Q$21/$K$21*1.2)*K53)+3500)),0)</f>
        <v>110970.86611121875</v>
      </c>
      <c r="K53" s="56">
        <v>28.57</v>
      </c>
      <c r="L53" s="33">
        <v>289820</v>
      </c>
      <c r="M53" s="33">
        <v>318740</v>
      </c>
      <c r="N53" s="65" t="s">
        <v>200</v>
      </c>
      <c r="O53" s="33">
        <v>100</v>
      </c>
      <c r="P53" s="45">
        <f t="shared" si="3"/>
        <v>1.8706458357355815</v>
      </c>
      <c r="Q53" s="46">
        <f>M53-R53</f>
        <v>317240</v>
      </c>
      <c r="R53" s="47">
        <f t="shared" si="4"/>
        <v>1500</v>
      </c>
      <c r="S53" s="48" t="s">
        <v>144</v>
      </c>
      <c r="T53" s="32" t="s">
        <v>133</v>
      </c>
      <c r="U53" s="32"/>
      <c r="V53" s="32"/>
      <c r="W53" s="32"/>
    </row>
    <row r="59" spans="1:24" x14ac:dyDescent="0.25">
      <c r="H59"/>
      <c r="I59" s="37"/>
      <c r="J59"/>
      <c r="K59"/>
      <c r="L59"/>
      <c r="M59"/>
      <c r="S59" s="17"/>
    </row>
    <row r="60" spans="1:24" x14ac:dyDescent="0.25">
      <c r="H60"/>
      <c r="I60" s="37"/>
      <c r="J60"/>
      <c r="K60"/>
      <c r="L60"/>
      <c r="M60"/>
      <c r="S60" s="17"/>
    </row>
  </sheetData>
  <autoFilter ref="A8:T53"/>
  <sortState ref="A9:BA20">
    <sortCondition ref="I9:I20"/>
    <sortCondition ref="S9:S20"/>
    <sortCondition ref="F9:F20"/>
  </sortState>
  <mergeCells count="2">
    <mergeCell ref="P7:S7"/>
    <mergeCell ref="P6:S6"/>
  </mergeCells>
  <conditionalFormatting sqref="P8">
    <cfRule type="containsText" dxfId="0" priority="2" operator="containsText" text="fölött">
      <formula>NOT(ISERROR(SEARCH("fölött",P8)))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I45"/>
  <sheetViews>
    <sheetView workbookViewId="0">
      <selection activeCell="A44" sqref="A44:XFD45"/>
    </sheetView>
  </sheetViews>
  <sheetFormatPr defaultRowHeight="15" x14ac:dyDescent="0.25"/>
  <cols>
    <col min="3" max="3" width="44.7109375" customWidth="1"/>
  </cols>
  <sheetData>
    <row r="1" spans="1:35" ht="105" x14ac:dyDescent="0.25">
      <c r="A1" s="1" t="s">
        <v>199</v>
      </c>
      <c r="B1" s="1" t="s">
        <v>36</v>
      </c>
      <c r="C1" s="1" t="s">
        <v>37</v>
      </c>
      <c r="D1" s="1" t="s">
        <v>38</v>
      </c>
      <c r="E1" s="1" t="s">
        <v>198</v>
      </c>
      <c r="F1" s="1"/>
      <c r="G1" s="1" t="s">
        <v>197</v>
      </c>
      <c r="H1" s="1" t="s">
        <v>196</v>
      </c>
      <c r="I1" s="1" t="s">
        <v>39</v>
      </c>
      <c r="J1" s="1" t="s">
        <v>195</v>
      </c>
      <c r="K1" s="1" t="s">
        <v>194</v>
      </c>
      <c r="L1" s="1" t="s">
        <v>40</v>
      </c>
      <c r="M1" s="1" t="s">
        <v>193</v>
      </c>
      <c r="N1" s="1" t="s">
        <v>41</v>
      </c>
      <c r="O1" s="1" t="s">
        <v>192</v>
      </c>
      <c r="P1" s="1" t="s">
        <v>191</v>
      </c>
      <c r="Q1" s="1" t="s">
        <v>190</v>
      </c>
      <c r="R1" s="1" t="s">
        <v>189</v>
      </c>
      <c r="S1" s="1" t="s">
        <v>188</v>
      </c>
      <c r="T1" s="1" t="s">
        <v>187</v>
      </c>
      <c r="U1" s="1" t="s">
        <v>186</v>
      </c>
      <c r="V1" s="1" t="s">
        <v>185</v>
      </c>
      <c r="W1" s="1" t="s">
        <v>184</v>
      </c>
      <c r="X1" s="1" t="s">
        <v>183</v>
      </c>
      <c r="Y1" s="1" t="s">
        <v>182</v>
      </c>
      <c r="Z1" s="1" t="s">
        <v>42</v>
      </c>
      <c r="AA1" s="1" t="s">
        <v>43</v>
      </c>
      <c r="AB1" s="1" t="s">
        <v>44</v>
      </c>
      <c r="AC1" s="1" t="s">
        <v>45</v>
      </c>
      <c r="AD1" s="1" t="s">
        <v>181</v>
      </c>
      <c r="AE1" s="1" t="s">
        <v>180</v>
      </c>
      <c r="AF1" s="1" t="s">
        <v>179</v>
      </c>
      <c r="AG1" s="1" t="s">
        <v>178</v>
      </c>
      <c r="AH1" s="1" t="s">
        <v>46</v>
      </c>
      <c r="AI1" s="1" t="s">
        <v>177</v>
      </c>
    </row>
    <row r="2" spans="1:35" hidden="1" x14ac:dyDescent="0.25">
      <c r="A2">
        <v>210807919</v>
      </c>
      <c r="B2" t="s">
        <v>47</v>
      </c>
      <c r="C2" t="s">
        <v>48</v>
      </c>
      <c r="D2" t="s">
        <v>49</v>
      </c>
      <c r="E2">
        <v>27.59</v>
      </c>
      <c r="F2">
        <v>6991.72</v>
      </c>
      <c r="G2" t="s">
        <v>155</v>
      </c>
      <c r="H2" t="s">
        <v>50</v>
      </c>
      <c r="K2">
        <v>175000</v>
      </c>
      <c r="L2">
        <v>182700</v>
      </c>
      <c r="M2">
        <v>192875</v>
      </c>
      <c r="N2" t="s">
        <v>154</v>
      </c>
      <c r="O2">
        <v>0</v>
      </c>
      <c r="P2">
        <v>0</v>
      </c>
      <c r="Q2">
        <v>192875</v>
      </c>
      <c r="S2">
        <v>0</v>
      </c>
      <c r="T2">
        <v>0</v>
      </c>
      <c r="U2">
        <v>192875</v>
      </c>
      <c r="Y2" t="s">
        <v>153</v>
      </c>
      <c r="Z2">
        <v>100</v>
      </c>
      <c r="AA2">
        <v>191375</v>
      </c>
      <c r="AB2">
        <v>1500</v>
      </c>
      <c r="AC2" t="s">
        <v>152</v>
      </c>
      <c r="AD2" t="s">
        <v>151</v>
      </c>
      <c r="AE2">
        <v>50505</v>
      </c>
      <c r="AF2">
        <v>333</v>
      </c>
      <c r="AG2" t="s">
        <v>157</v>
      </c>
      <c r="AH2" t="s">
        <v>156</v>
      </c>
    </row>
    <row r="3" spans="1:35" hidden="1" x14ac:dyDescent="0.25">
      <c r="A3">
        <v>210816049</v>
      </c>
      <c r="B3" t="s">
        <v>0</v>
      </c>
      <c r="C3" t="s">
        <v>1</v>
      </c>
      <c r="D3" t="s">
        <v>2</v>
      </c>
      <c r="E3">
        <v>14.29</v>
      </c>
      <c r="F3">
        <v>6098.12</v>
      </c>
      <c r="G3" t="s">
        <v>171</v>
      </c>
      <c r="H3" t="s">
        <v>3</v>
      </c>
      <c r="K3">
        <v>78523</v>
      </c>
      <c r="L3">
        <v>81978.009999999995</v>
      </c>
      <c r="M3">
        <v>87116</v>
      </c>
      <c r="N3" t="s">
        <v>154</v>
      </c>
      <c r="O3">
        <v>0</v>
      </c>
      <c r="P3">
        <v>0</v>
      </c>
      <c r="Q3">
        <v>87116</v>
      </c>
      <c r="S3">
        <v>0</v>
      </c>
      <c r="T3">
        <v>0</v>
      </c>
      <c r="U3">
        <v>87116</v>
      </c>
      <c r="Y3" t="s">
        <v>153</v>
      </c>
      <c r="Z3">
        <v>100</v>
      </c>
      <c r="AA3">
        <v>86516</v>
      </c>
      <c r="AB3">
        <v>600</v>
      </c>
      <c r="AC3" t="s">
        <v>152</v>
      </c>
      <c r="AD3" t="s">
        <v>151</v>
      </c>
      <c r="AE3">
        <v>50505</v>
      </c>
      <c r="AF3">
        <v>333</v>
      </c>
      <c r="AG3" t="s">
        <v>4</v>
      </c>
      <c r="AH3" t="s">
        <v>176</v>
      </c>
    </row>
    <row r="4" spans="1:35" hidden="1" x14ac:dyDescent="0.25">
      <c r="A4">
        <v>210785175</v>
      </c>
      <c r="B4" t="s">
        <v>5</v>
      </c>
      <c r="C4" t="s">
        <v>6</v>
      </c>
      <c r="D4" t="s">
        <v>7</v>
      </c>
      <c r="E4">
        <v>28.57</v>
      </c>
      <c r="F4">
        <v>6079.19</v>
      </c>
      <c r="G4" t="s">
        <v>171</v>
      </c>
      <c r="H4" t="s">
        <v>3</v>
      </c>
      <c r="K4">
        <v>157500</v>
      </c>
      <c r="L4">
        <v>164430</v>
      </c>
      <c r="M4">
        <v>173691</v>
      </c>
      <c r="N4" t="s">
        <v>154</v>
      </c>
      <c r="O4">
        <v>0</v>
      </c>
      <c r="P4">
        <v>0</v>
      </c>
      <c r="Q4">
        <v>173691</v>
      </c>
      <c r="S4">
        <v>0</v>
      </c>
      <c r="T4">
        <v>0</v>
      </c>
      <c r="U4">
        <v>173691</v>
      </c>
      <c r="Y4" t="s">
        <v>153</v>
      </c>
      <c r="Z4">
        <v>100</v>
      </c>
      <c r="AA4">
        <v>173091</v>
      </c>
      <c r="AB4">
        <v>600</v>
      </c>
      <c r="AC4" t="s">
        <v>152</v>
      </c>
      <c r="AD4" t="s">
        <v>151</v>
      </c>
      <c r="AE4">
        <v>50505</v>
      </c>
      <c r="AF4">
        <v>333</v>
      </c>
      <c r="AG4" t="s">
        <v>4</v>
      </c>
      <c r="AH4" t="s">
        <v>176</v>
      </c>
    </row>
    <row r="5" spans="1:35" hidden="1" x14ac:dyDescent="0.25">
      <c r="A5">
        <v>210785191</v>
      </c>
      <c r="B5" t="s">
        <v>8</v>
      </c>
      <c r="C5" t="s">
        <v>9</v>
      </c>
      <c r="D5" t="s">
        <v>10</v>
      </c>
      <c r="E5">
        <v>28.57</v>
      </c>
      <c r="F5">
        <v>6079.19</v>
      </c>
      <c r="G5" t="s">
        <v>171</v>
      </c>
      <c r="H5" t="s">
        <v>3</v>
      </c>
      <c r="K5">
        <v>157500</v>
      </c>
      <c r="L5">
        <v>164430</v>
      </c>
      <c r="M5">
        <v>173691</v>
      </c>
      <c r="N5" t="s">
        <v>154</v>
      </c>
      <c r="O5">
        <v>0</v>
      </c>
      <c r="P5">
        <v>0</v>
      </c>
      <c r="Q5">
        <v>173691</v>
      </c>
      <c r="S5">
        <v>0</v>
      </c>
      <c r="T5">
        <v>0</v>
      </c>
      <c r="U5">
        <v>173691</v>
      </c>
      <c r="Y5" t="s">
        <v>153</v>
      </c>
      <c r="Z5">
        <v>100</v>
      </c>
      <c r="AA5">
        <v>173091</v>
      </c>
      <c r="AB5">
        <v>600</v>
      </c>
      <c r="AC5" t="s">
        <v>152</v>
      </c>
      <c r="AD5" t="s">
        <v>151</v>
      </c>
      <c r="AE5">
        <v>50505</v>
      </c>
      <c r="AF5">
        <v>333</v>
      </c>
      <c r="AG5" t="s">
        <v>4</v>
      </c>
      <c r="AH5" t="s">
        <v>176</v>
      </c>
    </row>
    <row r="6" spans="1:35" hidden="1" x14ac:dyDescent="0.25">
      <c r="A6">
        <v>210392451</v>
      </c>
      <c r="B6" t="s">
        <v>124</v>
      </c>
      <c r="C6" t="s">
        <v>125</v>
      </c>
      <c r="D6" t="s">
        <v>126</v>
      </c>
      <c r="E6">
        <v>21.05</v>
      </c>
      <c r="F6">
        <v>0</v>
      </c>
      <c r="G6" t="s">
        <v>175</v>
      </c>
      <c r="H6" t="s">
        <v>127</v>
      </c>
      <c r="K6">
        <v>210610</v>
      </c>
      <c r="L6">
        <v>219876.84</v>
      </c>
      <c r="M6">
        <v>231910</v>
      </c>
      <c r="N6" t="s">
        <v>154</v>
      </c>
      <c r="O6">
        <v>0</v>
      </c>
      <c r="P6">
        <v>0</v>
      </c>
      <c r="Q6">
        <v>231910</v>
      </c>
      <c r="S6">
        <v>0</v>
      </c>
      <c r="T6">
        <v>0</v>
      </c>
      <c r="U6">
        <v>231910</v>
      </c>
      <c r="Y6" t="s">
        <v>153</v>
      </c>
      <c r="Z6">
        <v>100</v>
      </c>
      <c r="AA6">
        <v>230410</v>
      </c>
      <c r="AB6">
        <v>1500</v>
      </c>
      <c r="AC6" t="s">
        <v>152</v>
      </c>
      <c r="AD6" t="s">
        <v>151</v>
      </c>
      <c r="AE6">
        <v>50505</v>
      </c>
      <c r="AF6">
        <v>333</v>
      </c>
      <c r="AG6" t="s">
        <v>128</v>
      </c>
      <c r="AH6" t="s">
        <v>174</v>
      </c>
    </row>
    <row r="7" spans="1:35" hidden="1" x14ac:dyDescent="0.25">
      <c r="A7">
        <v>210552522</v>
      </c>
      <c r="B7" t="s">
        <v>11</v>
      </c>
      <c r="C7" t="s">
        <v>12</v>
      </c>
      <c r="D7" t="s">
        <v>13</v>
      </c>
      <c r="E7">
        <v>5.71</v>
      </c>
      <c r="F7">
        <v>9744.8799999999992</v>
      </c>
      <c r="G7" t="s">
        <v>171</v>
      </c>
      <c r="H7" t="s">
        <v>3</v>
      </c>
      <c r="K7">
        <v>49850</v>
      </c>
      <c r="L7">
        <v>52043.4</v>
      </c>
      <c r="M7">
        <v>55685</v>
      </c>
      <c r="N7" t="s">
        <v>154</v>
      </c>
      <c r="O7">
        <v>0</v>
      </c>
      <c r="P7">
        <v>0</v>
      </c>
      <c r="Q7">
        <v>55685</v>
      </c>
      <c r="S7">
        <v>0</v>
      </c>
      <c r="T7">
        <v>0</v>
      </c>
      <c r="U7">
        <v>55685</v>
      </c>
      <c r="Y7" t="s">
        <v>153</v>
      </c>
      <c r="Z7">
        <v>100</v>
      </c>
      <c r="AA7">
        <v>54185</v>
      </c>
      <c r="AB7">
        <v>1500</v>
      </c>
      <c r="AC7" t="s">
        <v>152</v>
      </c>
      <c r="AD7" t="s">
        <v>151</v>
      </c>
      <c r="AE7">
        <v>50505</v>
      </c>
      <c r="AF7">
        <v>333</v>
      </c>
      <c r="AG7" t="s">
        <v>173</v>
      </c>
      <c r="AH7" t="s">
        <v>172</v>
      </c>
    </row>
    <row r="8" spans="1:35" hidden="1" x14ac:dyDescent="0.25">
      <c r="A8">
        <v>210224446</v>
      </c>
      <c r="B8" t="s">
        <v>15</v>
      </c>
      <c r="C8" t="s">
        <v>16</v>
      </c>
      <c r="D8" t="s">
        <v>17</v>
      </c>
      <c r="E8">
        <v>14.29</v>
      </c>
      <c r="F8">
        <v>9636.9</v>
      </c>
      <c r="G8" t="s">
        <v>171</v>
      </c>
      <c r="H8" t="s">
        <v>3</v>
      </c>
      <c r="K8">
        <v>124640</v>
      </c>
      <c r="L8">
        <v>130124.16</v>
      </c>
      <c r="M8">
        <v>137670</v>
      </c>
      <c r="N8" t="s">
        <v>154</v>
      </c>
      <c r="O8">
        <v>0</v>
      </c>
      <c r="P8">
        <v>0</v>
      </c>
      <c r="Q8">
        <v>137670</v>
      </c>
      <c r="S8">
        <v>0</v>
      </c>
      <c r="T8">
        <v>0</v>
      </c>
      <c r="U8">
        <v>137670</v>
      </c>
      <c r="Y8" t="s">
        <v>153</v>
      </c>
      <c r="Z8">
        <v>100</v>
      </c>
      <c r="AA8">
        <v>136170</v>
      </c>
      <c r="AB8">
        <v>1500</v>
      </c>
      <c r="AC8" t="s">
        <v>152</v>
      </c>
      <c r="AD8" t="s">
        <v>151</v>
      </c>
      <c r="AE8">
        <v>50505</v>
      </c>
      <c r="AF8">
        <v>333</v>
      </c>
      <c r="AG8" t="s">
        <v>173</v>
      </c>
      <c r="AH8" t="s">
        <v>172</v>
      </c>
    </row>
    <row r="9" spans="1:35" hidden="1" x14ac:dyDescent="0.25">
      <c r="A9">
        <v>210181826</v>
      </c>
      <c r="B9" t="s">
        <v>18</v>
      </c>
      <c r="C9" t="s">
        <v>19</v>
      </c>
      <c r="D9" t="s">
        <v>20</v>
      </c>
      <c r="E9">
        <v>14.29</v>
      </c>
      <c r="F9">
        <v>9636.9</v>
      </c>
      <c r="G9" t="s">
        <v>171</v>
      </c>
      <c r="H9" t="s">
        <v>3</v>
      </c>
      <c r="K9">
        <v>124640</v>
      </c>
      <c r="L9">
        <v>130124.16</v>
      </c>
      <c r="M9">
        <v>137670</v>
      </c>
      <c r="N9" t="s">
        <v>154</v>
      </c>
      <c r="O9">
        <v>0</v>
      </c>
      <c r="P9">
        <v>0</v>
      </c>
      <c r="Q9">
        <v>137670</v>
      </c>
      <c r="S9">
        <v>0</v>
      </c>
      <c r="T9">
        <v>0</v>
      </c>
      <c r="U9">
        <v>137670</v>
      </c>
      <c r="Y9" t="s">
        <v>153</v>
      </c>
      <c r="Z9">
        <v>100</v>
      </c>
      <c r="AA9">
        <v>136170</v>
      </c>
      <c r="AB9">
        <v>1500</v>
      </c>
      <c r="AC9" t="s">
        <v>152</v>
      </c>
      <c r="AD9" t="s">
        <v>151</v>
      </c>
      <c r="AE9">
        <v>50505</v>
      </c>
      <c r="AF9">
        <v>333</v>
      </c>
      <c r="AG9" t="s">
        <v>173</v>
      </c>
      <c r="AH9" t="s">
        <v>172</v>
      </c>
    </row>
    <row r="10" spans="1:35" hidden="1" x14ac:dyDescent="0.25">
      <c r="A10">
        <v>210224462</v>
      </c>
      <c r="B10" t="s">
        <v>21</v>
      </c>
      <c r="C10" t="s">
        <v>22</v>
      </c>
      <c r="D10" t="s">
        <v>23</v>
      </c>
      <c r="E10">
        <v>28.57</v>
      </c>
      <c r="F10">
        <v>9628.15</v>
      </c>
      <c r="G10" t="s">
        <v>171</v>
      </c>
      <c r="H10" t="s">
        <v>3</v>
      </c>
      <c r="K10">
        <v>250000</v>
      </c>
      <c r="L10">
        <v>261000</v>
      </c>
      <c r="M10">
        <v>275090</v>
      </c>
      <c r="N10" t="s">
        <v>154</v>
      </c>
      <c r="O10">
        <v>0</v>
      </c>
      <c r="P10">
        <v>0</v>
      </c>
      <c r="Q10">
        <v>275090</v>
      </c>
      <c r="S10">
        <v>0</v>
      </c>
      <c r="T10">
        <v>0</v>
      </c>
      <c r="U10">
        <v>275090</v>
      </c>
      <c r="Y10" t="s">
        <v>153</v>
      </c>
      <c r="Z10">
        <v>100</v>
      </c>
      <c r="AA10">
        <v>273590</v>
      </c>
      <c r="AB10">
        <v>1500</v>
      </c>
      <c r="AC10" t="s">
        <v>152</v>
      </c>
      <c r="AD10" t="s">
        <v>151</v>
      </c>
      <c r="AE10">
        <v>50505</v>
      </c>
      <c r="AF10">
        <v>333</v>
      </c>
      <c r="AG10" t="s">
        <v>173</v>
      </c>
      <c r="AH10" t="s">
        <v>172</v>
      </c>
    </row>
    <row r="11" spans="1:35" hidden="1" x14ac:dyDescent="0.25">
      <c r="A11">
        <v>210383313</v>
      </c>
      <c r="B11" t="s">
        <v>24</v>
      </c>
      <c r="C11" t="s">
        <v>25</v>
      </c>
      <c r="D11" t="s">
        <v>26</v>
      </c>
      <c r="E11">
        <v>28.57</v>
      </c>
      <c r="F11">
        <v>9628.15</v>
      </c>
      <c r="G11" t="s">
        <v>171</v>
      </c>
      <c r="H11" t="s">
        <v>3</v>
      </c>
      <c r="K11">
        <v>250000</v>
      </c>
      <c r="L11">
        <v>261000</v>
      </c>
      <c r="M11">
        <v>275090</v>
      </c>
      <c r="N11" t="s">
        <v>154</v>
      </c>
      <c r="O11">
        <v>0</v>
      </c>
      <c r="P11">
        <v>0</v>
      </c>
      <c r="Q11">
        <v>275090</v>
      </c>
      <c r="S11">
        <v>0</v>
      </c>
      <c r="T11">
        <v>0</v>
      </c>
      <c r="U11">
        <v>275090</v>
      </c>
      <c r="Y11" t="s">
        <v>153</v>
      </c>
      <c r="Z11">
        <v>100</v>
      </c>
      <c r="AA11">
        <v>273590</v>
      </c>
      <c r="AB11">
        <v>1500</v>
      </c>
      <c r="AC11" t="s">
        <v>152</v>
      </c>
      <c r="AD11" t="s">
        <v>151</v>
      </c>
      <c r="AE11">
        <v>50505</v>
      </c>
      <c r="AF11">
        <v>333</v>
      </c>
      <c r="AG11" t="s">
        <v>173</v>
      </c>
      <c r="AH11" t="s">
        <v>172</v>
      </c>
    </row>
    <row r="12" spans="1:35" hidden="1" x14ac:dyDescent="0.25">
      <c r="A12">
        <v>210816099</v>
      </c>
      <c r="B12" t="s">
        <v>27</v>
      </c>
      <c r="C12" t="s">
        <v>28</v>
      </c>
      <c r="D12" t="s">
        <v>29</v>
      </c>
      <c r="E12">
        <v>14.29</v>
      </c>
      <c r="F12">
        <v>6767.67</v>
      </c>
      <c r="G12" t="s">
        <v>171</v>
      </c>
      <c r="H12" t="s">
        <v>3</v>
      </c>
      <c r="K12">
        <v>87248</v>
      </c>
      <c r="L12">
        <v>91086.91</v>
      </c>
      <c r="M12">
        <v>96681</v>
      </c>
      <c r="N12" t="s">
        <v>154</v>
      </c>
      <c r="O12">
        <v>0</v>
      </c>
      <c r="P12">
        <v>0</v>
      </c>
      <c r="Q12">
        <v>96681</v>
      </c>
      <c r="S12">
        <v>0</v>
      </c>
      <c r="T12">
        <v>0</v>
      </c>
      <c r="U12">
        <v>96681</v>
      </c>
      <c r="Y12" t="s">
        <v>153</v>
      </c>
      <c r="Z12">
        <v>100</v>
      </c>
      <c r="AA12">
        <v>96081</v>
      </c>
      <c r="AB12">
        <v>600</v>
      </c>
      <c r="AC12" t="s">
        <v>152</v>
      </c>
      <c r="AD12" t="s">
        <v>151</v>
      </c>
      <c r="AE12">
        <v>50505</v>
      </c>
      <c r="AF12">
        <v>333</v>
      </c>
      <c r="AG12" t="s">
        <v>170</v>
      </c>
      <c r="AH12" t="s">
        <v>169</v>
      </c>
    </row>
    <row r="13" spans="1:35" hidden="1" x14ac:dyDescent="0.25">
      <c r="A13">
        <v>210816138</v>
      </c>
      <c r="B13" t="s">
        <v>31</v>
      </c>
      <c r="C13" t="s">
        <v>32</v>
      </c>
      <c r="D13" t="s">
        <v>7</v>
      </c>
      <c r="E13">
        <v>28.57</v>
      </c>
      <c r="F13">
        <v>6750.63</v>
      </c>
      <c r="G13" t="s">
        <v>171</v>
      </c>
      <c r="H13" t="s">
        <v>3</v>
      </c>
      <c r="K13">
        <v>175000</v>
      </c>
      <c r="L13">
        <v>182700</v>
      </c>
      <c r="M13">
        <v>192875</v>
      </c>
      <c r="N13" t="s">
        <v>154</v>
      </c>
      <c r="O13">
        <v>0</v>
      </c>
      <c r="P13">
        <v>0</v>
      </c>
      <c r="Q13">
        <v>192875</v>
      </c>
      <c r="S13">
        <v>0</v>
      </c>
      <c r="T13">
        <v>0</v>
      </c>
      <c r="U13">
        <v>192875</v>
      </c>
      <c r="Y13" t="s">
        <v>153</v>
      </c>
      <c r="Z13">
        <v>100</v>
      </c>
      <c r="AA13">
        <v>192275</v>
      </c>
      <c r="AB13">
        <v>600</v>
      </c>
      <c r="AC13" t="s">
        <v>152</v>
      </c>
      <c r="AD13" t="s">
        <v>151</v>
      </c>
      <c r="AE13">
        <v>50505</v>
      </c>
      <c r="AF13">
        <v>333</v>
      </c>
      <c r="AG13" t="s">
        <v>170</v>
      </c>
      <c r="AH13" t="s">
        <v>169</v>
      </c>
    </row>
    <row r="14" spans="1:35" hidden="1" x14ac:dyDescent="0.25">
      <c r="A14">
        <v>210816170</v>
      </c>
      <c r="B14" t="s">
        <v>33</v>
      </c>
      <c r="C14" t="s">
        <v>34</v>
      </c>
      <c r="D14" t="s">
        <v>10</v>
      </c>
      <c r="E14">
        <v>28.57</v>
      </c>
      <c r="F14">
        <v>6750.63</v>
      </c>
      <c r="G14" t="s">
        <v>171</v>
      </c>
      <c r="H14" t="s">
        <v>3</v>
      </c>
      <c r="K14">
        <v>175000</v>
      </c>
      <c r="L14">
        <v>182700</v>
      </c>
      <c r="M14">
        <v>192875</v>
      </c>
      <c r="N14" t="s">
        <v>154</v>
      </c>
      <c r="O14">
        <v>0</v>
      </c>
      <c r="P14">
        <v>0</v>
      </c>
      <c r="Q14">
        <v>192875</v>
      </c>
      <c r="S14">
        <v>0</v>
      </c>
      <c r="T14">
        <v>0</v>
      </c>
      <c r="U14">
        <v>192875</v>
      </c>
      <c r="Y14" t="s">
        <v>153</v>
      </c>
      <c r="Z14">
        <v>100</v>
      </c>
      <c r="AA14">
        <v>192275</v>
      </c>
      <c r="AB14">
        <v>600</v>
      </c>
      <c r="AC14" t="s">
        <v>152</v>
      </c>
      <c r="AD14" t="s">
        <v>151</v>
      </c>
      <c r="AE14">
        <v>50505</v>
      </c>
      <c r="AF14">
        <v>333</v>
      </c>
      <c r="AG14" t="s">
        <v>170</v>
      </c>
      <c r="AH14" t="s">
        <v>169</v>
      </c>
    </row>
    <row r="15" spans="1:35" hidden="1" x14ac:dyDescent="0.25">
      <c r="A15">
        <v>210848761</v>
      </c>
      <c r="B15" t="s">
        <v>52</v>
      </c>
      <c r="C15" t="s">
        <v>53</v>
      </c>
      <c r="D15" t="s">
        <v>54</v>
      </c>
      <c r="E15">
        <v>27.59</v>
      </c>
      <c r="F15">
        <v>5670.44</v>
      </c>
      <c r="G15" t="s">
        <v>155</v>
      </c>
      <c r="H15" t="s">
        <v>50</v>
      </c>
      <c r="K15">
        <v>141750</v>
      </c>
      <c r="L15">
        <v>147987</v>
      </c>
      <c r="M15">
        <v>156426</v>
      </c>
      <c r="N15" t="s">
        <v>154</v>
      </c>
      <c r="O15">
        <v>0</v>
      </c>
      <c r="P15">
        <v>0</v>
      </c>
      <c r="Q15">
        <v>156426</v>
      </c>
      <c r="S15">
        <v>0</v>
      </c>
      <c r="T15">
        <v>0</v>
      </c>
      <c r="U15">
        <v>156426</v>
      </c>
      <c r="Y15" t="s">
        <v>153</v>
      </c>
      <c r="Z15">
        <v>100</v>
      </c>
      <c r="AA15">
        <v>155826</v>
      </c>
      <c r="AB15">
        <v>600</v>
      </c>
      <c r="AC15" t="s">
        <v>152</v>
      </c>
      <c r="AD15" t="s">
        <v>151</v>
      </c>
      <c r="AE15">
        <v>50505</v>
      </c>
      <c r="AF15">
        <v>333</v>
      </c>
      <c r="AG15" t="s">
        <v>55</v>
      </c>
      <c r="AH15" t="s">
        <v>158</v>
      </c>
    </row>
    <row r="16" spans="1:35" hidden="1" x14ac:dyDescent="0.25">
      <c r="A16">
        <v>210848779</v>
      </c>
      <c r="B16" t="s">
        <v>56</v>
      </c>
      <c r="C16" t="s">
        <v>57</v>
      </c>
      <c r="D16" t="s">
        <v>58</v>
      </c>
      <c r="E16">
        <v>27.59</v>
      </c>
      <c r="F16">
        <v>5670.44</v>
      </c>
      <c r="G16" t="s">
        <v>155</v>
      </c>
      <c r="H16" t="s">
        <v>50</v>
      </c>
      <c r="K16">
        <v>141750</v>
      </c>
      <c r="L16">
        <v>147987</v>
      </c>
      <c r="M16">
        <v>156426</v>
      </c>
      <c r="N16" t="s">
        <v>154</v>
      </c>
      <c r="O16">
        <v>0</v>
      </c>
      <c r="P16">
        <v>0</v>
      </c>
      <c r="Q16">
        <v>156426</v>
      </c>
      <c r="S16">
        <v>0</v>
      </c>
      <c r="T16">
        <v>0</v>
      </c>
      <c r="U16">
        <v>156426</v>
      </c>
      <c r="Y16" t="s">
        <v>153</v>
      </c>
      <c r="Z16">
        <v>100</v>
      </c>
      <c r="AA16">
        <v>155826</v>
      </c>
      <c r="AB16">
        <v>600</v>
      </c>
      <c r="AC16" t="s">
        <v>152</v>
      </c>
      <c r="AD16" t="s">
        <v>151</v>
      </c>
      <c r="AE16">
        <v>50505</v>
      </c>
      <c r="AF16">
        <v>333</v>
      </c>
      <c r="AG16" t="s">
        <v>55</v>
      </c>
      <c r="AH16" t="s">
        <v>158</v>
      </c>
    </row>
    <row r="17" spans="1:34" hidden="1" x14ac:dyDescent="0.25">
      <c r="A17">
        <v>210849929</v>
      </c>
      <c r="B17" t="s">
        <v>59</v>
      </c>
      <c r="C17" t="s">
        <v>60</v>
      </c>
      <c r="D17" t="s">
        <v>61</v>
      </c>
      <c r="E17">
        <v>27.59</v>
      </c>
      <c r="F17">
        <v>5670.44</v>
      </c>
      <c r="G17" t="s">
        <v>155</v>
      </c>
      <c r="H17" t="s">
        <v>50</v>
      </c>
      <c r="K17">
        <v>141750</v>
      </c>
      <c r="L17">
        <v>147987</v>
      </c>
      <c r="M17">
        <v>156426</v>
      </c>
      <c r="N17" t="s">
        <v>154</v>
      </c>
      <c r="O17">
        <v>0</v>
      </c>
      <c r="P17">
        <v>0</v>
      </c>
      <c r="Q17">
        <v>156426</v>
      </c>
      <c r="S17">
        <v>0</v>
      </c>
      <c r="T17">
        <v>0</v>
      </c>
      <c r="U17">
        <v>156426</v>
      </c>
      <c r="Y17" t="s">
        <v>153</v>
      </c>
      <c r="Z17">
        <v>100</v>
      </c>
      <c r="AA17">
        <v>155826</v>
      </c>
      <c r="AB17">
        <v>600</v>
      </c>
      <c r="AC17" t="s">
        <v>152</v>
      </c>
      <c r="AD17" t="s">
        <v>151</v>
      </c>
      <c r="AE17">
        <v>50505</v>
      </c>
      <c r="AF17">
        <v>333</v>
      </c>
      <c r="AG17" t="s">
        <v>55</v>
      </c>
      <c r="AH17" t="s">
        <v>158</v>
      </c>
    </row>
    <row r="18" spans="1:34" hidden="1" x14ac:dyDescent="0.25">
      <c r="A18">
        <v>210827294</v>
      </c>
      <c r="B18" t="s">
        <v>62</v>
      </c>
      <c r="C18" t="s">
        <v>63</v>
      </c>
      <c r="D18" t="s">
        <v>64</v>
      </c>
      <c r="E18">
        <v>13.79</v>
      </c>
      <c r="F18">
        <v>10009.709999999999</v>
      </c>
      <c r="G18" t="s">
        <v>155</v>
      </c>
      <c r="H18" t="s">
        <v>50</v>
      </c>
      <c r="K18">
        <v>125000</v>
      </c>
      <c r="L18">
        <v>130500</v>
      </c>
      <c r="M18">
        <v>138065</v>
      </c>
      <c r="N18" t="s">
        <v>154</v>
      </c>
      <c r="O18">
        <v>0</v>
      </c>
      <c r="P18">
        <v>0</v>
      </c>
      <c r="Q18">
        <v>138065</v>
      </c>
      <c r="S18">
        <v>0</v>
      </c>
      <c r="T18">
        <v>0</v>
      </c>
      <c r="U18">
        <v>138065</v>
      </c>
      <c r="Y18" t="s">
        <v>153</v>
      </c>
      <c r="Z18">
        <v>100</v>
      </c>
      <c r="AA18">
        <v>136565</v>
      </c>
      <c r="AB18">
        <v>1500</v>
      </c>
      <c r="AC18" t="s">
        <v>152</v>
      </c>
      <c r="AD18" t="s">
        <v>151</v>
      </c>
      <c r="AE18">
        <v>50505</v>
      </c>
      <c r="AF18">
        <v>333</v>
      </c>
      <c r="AG18" t="s">
        <v>150</v>
      </c>
      <c r="AH18" t="s">
        <v>149</v>
      </c>
    </row>
    <row r="19" spans="1:34" hidden="1" x14ac:dyDescent="0.25">
      <c r="A19">
        <v>210735829</v>
      </c>
      <c r="B19" t="s">
        <v>66</v>
      </c>
      <c r="C19" t="s">
        <v>67</v>
      </c>
      <c r="D19" t="s">
        <v>68</v>
      </c>
      <c r="E19">
        <v>27.59</v>
      </c>
      <c r="F19">
        <v>9972.01</v>
      </c>
      <c r="G19" t="s">
        <v>155</v>
      </c>
      <c r="H19" t="s">
        <v>50</v>
      </c>
      <c r="K19">
        <v>250000</v>
      </c>
      <c r="L19">
        <v>261000</v>
      </c>
      <c r="M19">
        <v>275090</v>
      </c>
      <c r="N19" t="s">
        <v>154</v>
      </c>
      <c r="O19">
        <v>0</v>
      </c>
      <c r="P19">
        <v>0</v>
      </c>
      <c r="Q19">
        <v>275090</v>
      </c>
      <c r="S19">
        <v>0</v>
      </c>
      <c r="T19">
        <v>0</v>
      </c>
      <c r="U19">
        <v>275090</v>
      </c>
      <c r="Y19" t="s">
        <v>153</v>
      </c>
      <c r="Z19">
        <v>100</v>
      </c>
      <c r="AA19">
        <v>273590</v>
      </c>
      <c r="AB19">
        <v>1500</v>
      </c>
      <c r="AC19" t="s">
        <v>152</v>
      </c>
      <c r="AD19" t="s">
        <v>151</v>
      </c>
      <c r="AE19">
        <v>50505</v>
      </c>
      <c r="AF19">
        <v>333</v>
      </c>
      <c r="AG19" t="s">
        <v>150</v>
      </c>
      <c r="AH19" t="s">
        <v>149</v>
      </c>
    </row>
    <row r="20" spans="1:34" hidden="1" x14ac:dyDescent="0.25">
      <c r="A20">
        <v>210185189</v>
      </c>
      <c r="B20" t="s">
        <v>69</v>
      </c>
      <c r="C20" t="s">
        <v>67</v>
      </c>
      <c r="D20" t="s">
        <v>70</v>
      </c>
      <c r="E20">
        <v>27.59</v>
      </c>
      <c r="F20">
        <v>9972.01</v>
      </c>
      <c r="G20" t="s">
        <v>155</v>
      </c>
      <c r="H20" t="s">
        <v>50</v>
      </c>
      <c r="K20">
        <v>250000</v>
      </c>
      <c r="L20">
        <v>261000</v>
      </c>
      <c r="M20">
        <v>275090</v>
      </c>
      <c r="N20" t="s">
        <v>154</v>
      </c>
      <c r="O20">
        <v>0</v>
      </c>
      <c r="P20">
        <v>0</v>
      </c>
      <c r="Q20">
        <v>275090</v>
      </c>
      <c r="S20">
        <v>0</v>
      </c>
      <c r="T20">
        <v>0</v>
      </c>
      <c r="U20">
        <v>275090</v>
      </c>
      <c r="Y20" t="s">
        <v>153</v>
      </c>
      <c r="Z20">
        <v>100</v>
      </c>
      <c r="AA20">
        <v>273590</v>
      </c>
      <c r="AB20">
        <v>1500</v>
      </c>
      <c r="AC20" t="s">
        <v>152</v>
      </c>
      <c r="AD20" t="s">
        <v>151</v>
      </c>
      <c r="AE20">
        <v>50505</v>
      </c>
      <c r="AF20">
        <v>333</v>
      </c>
      <c r="AG20" t="s">
        <v>150</v>
      </c>
      <c r="AH20" t="s">
        <v>149</v>
      </c>
    </row>
    <row r="21" spans="1:34" hidden="1" x14ac:dyDescent="0.25">
      <c r="A21">
        <v>210735837</v>
      </c>
      <c r="B21" t="s">
        <v>71</v>
      </c>
      <c r="C21" t="s">
        <v>72</v>
      </c>
      <c r="D21" t="s">
        <v>73</v>
      </c>
      <c r="E21">
        <v>27.59</v>
      </c>
      <c r="F21">
        <v>9972.01</v>
      </c>
      <c r="G21" t="s">
        <v>155</v>
      </c>
      <c r="H21" t="s">
        <v>50</v>
      </c>
      <c r="K21">
        <v>250000</v>
      </c>
      <c r="L21">
        <v>261000</v>
      </c>
      <c r="M21">
        <v>275090</v>
      </c>
      <c r="N21" t="s">
        <v>154</v>
      </c>
      <c r="O21">
        <v>0</v>
      </c>
      <c r="P21">
        <v>0</v>
      </c>
      <c r="Q21">
        <v>275090</v>
      </c>
      <c r="S21">
        <v>0</v>
      </c>
      <c r="T21">
        <v>0</v>
      </c>
      <c r="U21">
        <v>275090</v>
      </c>
      <c r="Y21" t="s">
        <v>153</v>
      </c>
      <c r="Z21">
        <v>100</v>
      </c>
      <c r="AA21">
        <v>273590</v>
      </c>
      <c r="AB21">
        <v>1500</v>
      </c>
      <c r="AC21" t="s">
        <v>152</v>
      </c>
      <c r="AD21" t="s">
        <v>151</v>
      </c>
      <c r="AE21">
        <v>50505</v>
      </c>
      <c r="AF21">
        <v>333</v>
      </c>
      <c r="AG21" t="s">
        <v>150</v>
      </c>
      <c r="AH21" t="s">
        <v>149</v>
      </c>
    </row>
    <row r="22" spans="1:34" hidden="1" x14ac:dyDescent="0.25">
      <c r="A22">
        <v>210290057</v>
      </c>
      <c r="B22" t="s">
        <v>74</v>
      </c>
      <c r="C22" t="s">
        <v>72</v>
      </c>
      <c r="D22" t="s">
        <v>75</v>
      </c>
      <c r="E22">
        <v>27.59</v>
      </c>
      <c r="F22">
        <v>9972.01</v>
      </c>
      <c r="G22" t="s">
        <v>155</v>
      </c>
      <c r="H22" t="s">
        <v>50</v>
      </c>
      <c r="K22">
        <v>250000</v>
      </c>
      <c r="L22">
        <v>261000</v>
      </c>
      <c r="M22">
        <v>275090</v>
      </c>
      <c r="N22" t="s">
        <v>154</v>
      </c>
      <c r="O22">
        <v>0</v>
      </c>
      <c r="P22">
        <v>0</v>
      </c>
      <c r="Q22">
        <v>275090</v>
      </c>
      <c r="S22">
        <v>0</v>
      </c>
      <c r="T22">
        <v>0</v>
      </c>
      <c r="U22">
        <v>275090</v>
      </c>
      <c r="Y22" t="s">
        <v>153</v>
      </c>
      <c r="Z22">
        <v>100</v>
      </c>
      <c r="AA22">
        <v>273590</v>
      </c>
      <c r="AB22">
        <v>1500</v>
      </c>
      <c r="AC22" t="s">
        <v>152</v>
      </c>
      <c r="AD22" t="s">
        <v>151</v>
      </c>
      <c r="AE22">
        <v>50505</v>
      </c>
      <c r="AF22">
        <v>333</v>
      </c>
      <c r="AG22" t="s">
        <v>150</v>
      </c>
      <c r="AH22" t="s">
        <v>149</v>
      </c>
    </row>
    <row r="23" spans="1:34" hidden="1" x14ac:dyDescent="0.25">
      <c r="A23">
        <v>210289810</v>
      </c>
      <c r="B23" t="s">
        <v>76</v>
      </c>
      <c r="C23" t="s">
        <v>77</v>
      </c>
      <c r="D23" t="s">
        <v>78</v>
      </c>
      <c r="E23">
        <v>27.59</v>
      </c>
      <c r="F23">
        <v>9972.01</v>
      </c>
      <c r="G23" t="s">
        <v>155</v>
      </c>
      <c r="H23" t="s">
        <v>50</v>
      </c>
      <c r="K23">
        <v>250000</v>
      </c>
      <c r="L23">
        <v>261000</v>
      </c>
      <c r="M23">
        <v>275090</v>
      </c>
      <c r="N23" t="s">
        <v>154</v>
      </c>
      <c r="O23">
        <v>0</v>
      </c>
      <c r="P23">
        <v>0</v>
      </c>
      <c r="Q23">
        <v>275090</v>
      </c>
      <c r="S23">
        <v>0</v>
      </c>
      <c r="T23">
        <v>0</v>
      </c>
      <c r="U23">
        <v>275090</v>
      </c>
      <c r="Y23" t="s">
        <v>153</v>
      </c>
      <c r="Z23">
        <v>100</v>
      </c>
      <c r="AA23">
        <v>273590</v>
      </c>
      <c r="AB23">
        <v>1500</v>
      </c>
      <c r="AC23" t="s">
        <v>152</v>
      </c>
      <c r="AD23" t="s">
        <v>151</v>
      </c>
      <c r="AE23">
        <v>50505</v>
      </c>
      <c r="AF23">
        <v>333</v>
      </c>
      <c r="AG23" t="s">
        <v>150</v>
      </c>
      <c r="AH23" t="s">
        <v>149</v>
      </c>
    </row>
    <row r="24" spans="1:34" hidden="1" x14ac:dyDescent="0.25">
      <c r="A24">
        <v>210819047</v>
      </c>
      <c r="B24" t="s">
        <v>79</v>
      </c>
      <c r="C24" t="s">
        <v>80</v>
      </c>
      <c r="D24" t="s">
        <v>81</v>
      </c>
      <c r="E24">
        <v>27.59</v>
      </c>
      <c r="F24">
        <v>9972.01</v>
      </c>
      <c r="G24" t="s">
        <v>155</v>
      </c>
      <c r="H24" t="s">
        <v>50</v>
      </c>
      <c r="K24">
        <v>250000</v>
      </c>
      <c r="L24">
        <v>261000</v>
      </c>
      <c r="M24">
        <v>275090</v>
      </c>
      <c r="N24" t="s">
        <v>154</v>
      </c>
      <c r="O24">
        <v>0</v>
      </c>
      <c r="P24">
        <v>0</v>
      </c>
      <c r="Q24">
        <v>275090</v>
      </c>
      <c r="S24">
        <v>0</v>
      </c>
      <c r="T24">
        <v>0</v>
      </c>
      <c r="U24">
        <v>275090</v>
      </c>
      <c r="Y24" t="s">
        <v>153</v>
      </c>
      <c r="Z24">
        <v>100</v>
      </c>
      <c r="AA24">
        <v>273590</v>
      </c>
      <c r="AB24">
        <v>1500</v>
      </c>
      <c r="AC24" t="s">
        <v>152</v>
      </c>
      <c r="AD24" t="s">
        <v>151</v>
      </c>
      <c r="AE24">
        <v>50505</v>
      </c>
      <c r="AF24">
        <v>333</v>
      </c>
      <c r="AG24" t="s">
        <v>150</v>
      </c>
      <c r="AH24" t="s">
        <v>149</v>
      </c>
    </row>
    <row r="25" spans="1:34" x14ac:dyDescent="0.25">
      <c r="A25">
        <v>210844204</v>
      </c>
      <c r="B25" t="s">
        <v>82</v>
      </c>
      <c r="C25" t="s">
        <v>83</v>
      </c>
      <c r="D25" t="s">
        <v>84</v>
      </c>
      <c r="E25">
        <v>27.59</v>
      </c>
      <c r="F25">
        <v>5535.19</v>
      </c>
      <c r="G25" t="s">
        <v>155</v>
      </c>
      <c r="H25" t="s">
        <v>50</v>
      </c>
      <c r="K25">
        <v>138347</v>
      </c>
      <c r="L25">
        <v>144434.26999999999</v>
      </c>
      <c r="M25">
        <v>152695</v>
      </c>
      <c r="N25" t="s">
        <v>154</v>
      </c>
      <c r="O25">
        <v>0</v>
      </c>
      <c r="P25">
        <v>0</v>
      </c>
      <c r="Q25">
        <v>152695</v>
      </c>
      <c r="S25">
        <v>0</v>
      </c>
      <c r="T25">
        <v>0</v>
      </c>
      <c r="U25">
        <v>152695</v>
      </c>
      <c r="Y25" t="s">
        <v>153</v>
      </c>
      <c r="Z25">
        <v>100</v>
      </c>
      <c r="AA25">
        <v>152395</v>
      </c>
      <c r="AB25">
        <v>300</v>
      </c>
      <c r="AC25" t="s">
        <v>162</v>
      </c>
      <c r="AD25" t="s">
        <v>151</v>
      </c>
      <c r="AE25">
        <v>50505</v>
      </c>
      <c r="AF25">
        <v>333</v>
      </c>
      <c r="AG25" t="s">
        <v>170</v>
      </c>
      <c r="AH25" t="s">
        <v>169</v>
      </c>
    </row>
    <row r="26" spans="1:34" x14ac:dyDescent="0.25">
      <c r="A26">
        <v>210844212</v>
      </c>
      <c r="B26" t="s">
        <v>85</v>
      </c>
      <c r="C26" t="s">
        <v>86</v>
      </c>
      <c r="D26" t="s">
        <v>49</v>
      </c>
      <c r="E26">
        <v>27.59</v>
      </c>
      <c r="F26">
        <v>5535.19</v>
      </c>
      <c r="G26" t="s">
        <v>155</v>
      </c>
      <c r="H26" t="s">
        <v>50</v>
      </c>
      <c r="K26">
        <v>138347</v>
      </c>
      <c r="L26">
        <v>144434.26999999999</v>
      </c>
      <c r="M26">
        <v>152695</v>
      </c>
      <c r="N26" t="s">
        <v>154</v>
      </c>
      <c r="O26">
        <v>0</v>
      </c>
      <c r="P26">
        <v>0</v>
      </c>
      <c r="Q26">
        <v>152695</v>
      </c>
      <c r="S26">
        <v>0</v>
      </c>
      <c r="T26">
        <v>0</v>
      </c>
      <c r="U26">
        <v>152695</v>
      </c>
      <c r="Y26" t="s">
        <v>153</v>
      </c>
      <c r="Z26">
        <v>100</v>
      </c>
      <c r="AA26">
        <v>152395</v>
      </c>
      <c r="AB26">
        <v>300</v>
      </c>
      <c r="AC26" t="s">
        <v>162</v>
      </c>
      <c r="AD26" t="s">
        <v>151</v>
      </c>
      <c r="AE26">
        <v>50505</v>
      </c>
      <c r="AF26">
        <v>333</v>
      </c>
      <c r="AG26" t="s">
        <v>170</v>
      </c>
      <c r="AH26" t="s">
        <v>169</v>
      </c>
    </row>
    <row r="27" spans="1:34" hidden="1" x14ac:dyDescent="0.25">
      <c r="A27">
        <v>210854835</v>
      </c>
      <c r="B27" t="s">
        <v>87</v>
      </c>
      <c r="C27" t="s">
        <v>88</v>
      </c>
      <c r="D27" t="s">
        <v>89</v>
      </c>
      <c r="E27">
        <v>27.59</v>
      </c>
      <c r="F27">
        <v>5600.91</v>
      </c>
      <c r="G27" t="s">
        <v>155</v>
      </c>
      <c r="H27" t="s">
        <v>50</v>
      </c>
      <c r="K27">
        <v>140000</v>
      </c>
      <c r="L27">
        <v>146160</v>
      </c>
      <c r="M27">
        <v>154508</v>
      </c>
      <c r="N27" t="s">
        <v>154</v>
      </c>
      <c r="O27">
        <v>0</v>
      </c>
      <c r="P27">
        <v>0</v>
      </c>
      <c r="Q27">
        <v>154508</v>
      </c>
      <c r="S27">
        <v>0</v>
      </c>
      <c r="T27">
        <v>0</v>
      </c>
      <c r="U27">
        <v>154508</v>
      </c>
      <c r="Y27" t="s">
        <v>153</v>
      </c>
      <c r="Z27">
        <v>100</v>
      </c>
      <c r="AA27">
        <v>153908</v>
      </c>
      <c r="AB27">
        <v>600</v>
      </c>
      <c r="AC27" t="s">
        <v>152</v>
      </c>
      <c r="AD27" t="s">
        <v>151</v>
      </c>
      <c r="AE27">
        <v>50505</v>
      </c>
      <c r="AF27">
        <v>333</v>
      </c>
      <c r="AG27" t="s">
        <v>90</v>
      </c>
      <c r="AH27" t="s">
        <v>90</v>
      </c>
    </row>
    <row r="28" spans="1:34" hidden="1" x14ac:dyDescent="0.25">
      <c r="A28">
        <v>210854843</v>
      </c>
      <c r="B28" t="s">
        <v>91</v>
      </c>
      <c r="C28" t="s">
        <v>92</v>
      </c>
      <c r="D28" t="s">
        <v>93</v>
      </c>
      <c r="E28">
        <v>27.59</v>
      </c>
      <c r="F28">
        <v>5600.91</v>
      </c>
      <c r="G28" t="s">
        <v>155</v>
      </c>
      <c r="H28" t="s">
        <v>50</v>
      </c>
      <c r="K28">
        <v>140000</v>
      </c>
      <c r="L28">
        <v>146160</v>
      </c>
      <c r="M28">
        <v>154508</v>
      </c>
      <c r="N28" t="s">
        <v>154</v>
      </c>
      <c r="O28">
        <v>0</v>
      </c>
      <c r="P28">
        <v>0</v>
      </c>
      <c r="Q28">
        <v>154508</v>
      </c>
      <c r="S28">
        <v>0</v>
      </c>
      <c r="T28">
        <v>0</v>
      </c>
      <c r="U28">
        <v>154508</v>
      </c>
      <c r="Y28" t="s">
        <v>153</v>
      </c>
      <c r="Z28">
        <v>100</v>
      </c>
      <c r="AA28">
        <v>153908</v>
      </c>
      <c r="AB28">
        <v>600</v>
      </c>
      <c r="AC28" t="s">
        <v>152</v>
      </c>
      <c r="AD28" t="s">
        <v>151</v>
      </c>
      <c r="AE28">
        <v>50505</v>
      </c>
      <c r="AF28">
        <v>333</v>
      </c>
      <c r="AG28" t="s">
        <v>90</v>
      </c>
      <c r="AH28" t="s">
        <v>90</v>
      </c>
    </row>
    <row r="29" spans="1:34" hidden="1" x14ac:dyDescent="0.25">
      <c r="A29">
        <v>210854827</v>
      </c>
      <c r="B29" t="s">
        <v>94</v>
      </c>
      <c r="C29" t="s">
        <v>95</v>
      </c>
      <c r="D29" t="s">
        <v>96</v>
      </c>
      <c r="E29">
        <v>13.79</v>
      </c>
      <c r="F29">
        <v>5638.61</v>
      </c>
      <c r="G29" t="s">
        <v>155</v>
      </c>
      <c r="H29" t="s">
        <v>50</v>
      </c>
      <c r="K29">
        <v>70000</v>
      </c>
      <c r="L29">
        <v>73080</v>
      </c>
      <c r="M29">
        <v>77774</v>
      </c>
      <c r="N29" t="s">
        <v>154</v>
      </c>
      <c r="O29">
        <v>0</v>
      </c>
      <c r="P29">
        <v>0</v>
      </c>
      <c r="Q29">
        <v>77774</v>
      </c>
      <c r="S29">
        <v>0</v>
      </c>
      <c r="T29">
        <v>0</v>
      </c>
      <c r="U29">
        <v>77774</v>
      </c>
      <c r="Y29" t="s">
        <v>153</v>
      </c>
      <c r="Z29">
        <v>100</v>
      </c>
      <c r="AA29">
        <v>77174</v>
      </c>
      <c r="AB29">
        <v>600</v>
      </c>
      <c r="AC29" t="s">
        <v>152</v>
      </c>
      <c r="AD29" t="s">
        <v>151</v>
      </c>
      <c r="AE29">
        <v>50505</v>
      </c>
      <c r="AF29">
        <v>333</v>
      </c>
      <c r="AG29" t="s">
        <v>90</v>
      </c>
      <c r="AH29" t="s">
        <v>90</v>
      </c>
    </row>
    <row r="30" spans="1:34" hidden="1" x14ac:dyDescent="0.25">
      <c r="A30">
        <v>210390988</v>
      </c>
      <c r="B30" t="s">
        <v>129</v>
      </c>
      <c r="C30" t="s">
        <v>130</v>
      </c>
      <c r="D30" t="s">
        <v>131</v>
      </c>
      <c r="E30">
        <v>30</v>
      </c>
      <c r="F30">
        <v>0</v>
      </c>
      <c r="G30" t="s">
        <v>161</v>
      </c>
      <c r="H30" t="s">
        <v>132</v>
      </c>
      <c r="I30">
        <v>844</v>
      </c>
      <c r="K30">
        <v>289820</v>
      </c>
      <c r="L30">
        <v>302572.08</v>
      </c>
      <c r="M30">
        <v>318740</v>
      </c>
      <c r="N30" t="s">
        <v>154</v>
      </c>
      <c r="O30">
        <v>0</v>
      </c>
      <c r="P30">
        <v>0</v>
      </c>
      <c r="Q30">
        <v>318740</v>
      </c>
      <c r="S30">
        <v>0</v>
      </c>
      <c r="T30">
        <v>0</v>
      </c>
      <c r="U30">
        <v>318740</v>
      </c>
      <c r="Y30" t="s">
        <v>153</v>
      </c>
      <c r="Z30">
        <v>100</v>
      </c>
      <c r="AA30">
        <v>317240</v>
      </c>
      <c r="AB30">
        <v>1500</v>
      </c>
      <c r="AC30" t="s">
        <v>152</v>
      </c>
      <c r="AD30" t="s">
        <v>151</v>
      </c>
      <c r="AE30">
        <v>50505</v>
      </c>
      <c r="AF30">
        <v>333</v>
      </c>
      <c r="AG30" t="s">
        <v>133</v>
      </c>
      <c r="AH30" t="s">
        <v>160</v>
      </c>
    </row>
    <row r="31" spans="1:34" hidden="1" x14ac:dyDescent="0.25">
      <c r="A31">
        <v>210390483</v>
      </c>
      <c r="B31" t="s">
        <v>134</v>
      </c>
      <c r="C31" t="s">
        <v>135</v>
      </c>
      <c r="D31" t="s">
        <v>136</v>
      </c>
      <c r="E31">
        <v>30</v>
      </c>
      <c r="F31">
        <v>0</v>
      </c>
      <c r="G31" t="s">
        <v>161</v>
      </c>
      <c r="H31" t="s">
        <v>132</v>
      </c>
      <c r="K31">
        <v>289820</v>
      </c>
      <c r="L31">
        <v>302572.08</v>
      </c>
      <c r="M31">
        <v>318740</v>
      </c>
      <c r="N31" t="s">
        <v>154</v>
      </c>
      <c r="O31">
        <v>0</v>
      </c>
      <c r="P31">
        <v>0</v>
      </c>
      <c r="Q31">
        <v>318740</v>
      </c>
      <c r="S31">
        <v>0</v>
      </c>
      <c r="T31">
        <v>0</v>
      </c>
      <c r="U31">
        <v>318740</v>
      </c>
      <c r="Y31" t="s">
        <v>153</v>
      </c>
      <c r="Z31">
        <v>100</v>
      </c>
      <c r="AA31">
        <v>317240</v>
      </c>
      <c r="AB31">
        <v>1500</v>
      </c>
      <c r="AC31" t="s">
        <v>152</v>
      </c>
      <c r="AD31" t="s">
        <v>151</v>
      </c>
      <c r="AE31">
        <v>50505</v>
      </c>
      <c r="AF31">
        <v>333</v>
      </c>
      <c r="AG31" t="s">
        <v>133</v>
      </c>
      <c r="AH31" t="s">
        <v>160</v>
      </c>
    </row>
    <row r="32" spans="1:34" hidden="1" x14ac:dyDescent="0.25">
      <c r="A32">
        <v>210900084</v>
      </c>
      <c r="B32" t="s">
        <v>97</v>
      </c>
      <c r="C32" t="s">
        <v>98</v>
      </c>
      <c r="D32" t="s">
        <v>99</v>
      </c>
      <c r="E32">
        <v>13.79</v>
      </c>
      <c r="F32">
        <v>5635.35</v>
      </c>
      <c r="G32" t="s">
        <v>155</v>
      </c>
      <c r="H32" t="s">
        <v>50</v>
      </c>
      <c r="K32">
        <v>69960</v>
      </c>
      <c r="L32">
        <v>73038.240000000005</v>
      </c>
      <c r="M32">
        <v>77729</v>
      </c>
      <c r="N32" t="s">
        <v>154</v>
      </c>
      <c r="O32">
        <v>0</v>
      </c>
      <c r="P32">
        <v>0</v>
      </c>
      <c r="Q32">
        <v>77729</v>
      </c>
      <c r="S32">
        <v>0</v>
      </c>
      <c r="T32">
        <v>0</v>
      </c>
      <c r="U32">
        <v>77729</v>
      </c>
      <c r="Y32" t="s">
        <v>153</v>
      </c>
      <c r="Z32">
        <v>100</v>
      </c>
      <c r="AA32">
        <v>77129</v>
      </c>
      <c r="AB32">
        <v>600</v>
      </c>
      <c r="AC32" t="s">
        <v>152</v>
      </c>
      <c r="AD32" t="s">
        <v>151</v>
      </c>
      <c r="AE32">
        <v>50505</v>
      </c>
      <c r="AF32">
        <v>333</v>
      </c>
      <c r="AG32" t="s">
        <v>159</v>
      </c>
      <c r="AH32" t="s">
        <v>159</v>
      </c>
    </row>
    <row r="33" spans="1:34" hidden="1" x14ac:dyDescent="0.25">
      <c r="A33">
        <v>210900165</v>
      </c>
      <c r="B33" t="s">
        <v>101</v>
      </c>
      <c r="C33" t="s">
        <v>98</v>
      </c>
      <c r="D33" t="s">
        <v>102</v>
      </c>
      <c r="E33">
        <v>13.79</v>
      </c>
      <c r="F33">
        <v>5635.35</v>
      </c>
      <c r="G33" t="s">
        <v>155</v>
      </c>
      <c r="H33" t="s">
        <v>50</v>
      </c>
      <c r="K33">
        <v>69960</v>
      </c>
      <c r="L33">
        <v>73038.240000000005</v>
      </c>
      <c r="M33">
        <v>77729</v>
      </c>
      <c r="N33" t="s">
        <v>154</v>
      </c>
      <c r="O33">
        <v>0</v>
      </c>
      <c r="P33">
        <v>0</v>
      </c>
      <c r="Q33">
        <v>77729</v>
      </c>
      <c r="S33">
        <v>0</v>
      </c>
      <c r="T33">
        <v>0</v>
      </c>
      <c r="U33">
        <v>77729</v>
      </c>
      <c r="Y33" t="s">
        <v>153</v>
      </c>
      <c r="Z33">
        <v>100</v>
      </c>
      <c r="AA33">
        <v>77129</v>
      </c>
      <c r="AB33">
        <v>600</v>
      </c>
      <c r="AC33" t="s">
        <v>152</v>
      </c>
      <c r="AD33" t="s">
        <v>151</v>
      </c>
      <c r="AE33">
        <v>50505</v>
      </c>
      <c r="AF33">
        <v>333</v>
      </c>
      <c r="AG33" t="s">
        <v>159</v>
      </c>
      <c r="AH33" t="s">
        <v>159</v>
      </c>
    </row>
    <row r="34" spans="1:34" hidden="1" x14ac:dyDescent="0.25">
      <c r="A34">
        <v>210900107</v>
      </c>
      <c r="B34" t="s">
        <v>103</v>
      </c>
      <c r="C34" t="s">
        <v>98</v>
      </c>
      <c r="D34" t="s">
        <v>104</v>
      </c>
      <c r="E34">
        <v>27.59</v>
      </c>
      <c r="F34">
        <v>5597.69</v>
      </c>
      <c r="G34" t="s">
        <v>155</v>
      </c>
      <c r="H34" t="s">
        <v>50</v>
      </c>
      <c r="K34">
        <v>139920</v>
      </c>
      <c r="L34">
        <v>146076.48000000001</v>
      </c>
      <c r="M34">
        <v>154419</v>
      </c>
      <c r="N34" t="s">
        <v>154</v>
      </c>
      <c r="O34">
        <v>0</v>
      </c>
      <c r="P34">
        <v>0</v>
      </c>
      <c r="Q34">
        <v>154419</v>
      </c>
      <c r="S34">
        <v>0</v>
      </c>
      <c r="T34">
        <v>0</v>
      </c>
      <c r="U34">
        <v>154419</v>
      </c>
      <c r="Y34" t="s">
        <v>153</v>
      </c>
      <c r="Z34">
        <v>100</v>
      </c>
      <c r="AA34">
        <v>153819</v>
      </c>
      <c r="AB34">
        <v>600</v>
      </c>
      <c r="AC34" t="s">
        <v>152</v>
      </c>
      <c r="AD34" t="s">
        <v>151</v>
      </c>
      <c r="AE34">
        <v>50505</v>
      </c>
      <c r="AF34">
        <v>333</v>
      </c>
      <c r="AG34" t="s">
        <v>159</v>
      </c>
      <c r="AH34" t="s">
        <v>159</v>
      </c>
    </row>
    <row r="35" spans="1:34" hidden="1" x14ac:dyDescent="0.25">
      <c r="A35">
        <v>210900173</v>
      </c>
      <c r="B35" t="s">
        <v>105</v>
      </c>
      <c r="C35" t="s">
        <v>98</v>
      </c>
      <c r="D35" t="s">
        <v>106</v>
      </c>
      <c r="E35">
        <v>27.59</v>
      </c>
      <c r="F35">
        <v>5597.69</v>
      </c>
      <c r="G35" t="s">
        <v>155</v>
      </c>
      <c r="H35" t="s">
        <v>50</v>
      </c>
      <c r="K35">
        <v>139920</v>
      </c>
      <c r="L35">
        <v>146076.48000000001</v>
      </c>
      <c r="M35">
        <v>154419</v>
      </c>
      <c r="N35" t="s">
        <v>154</v>
      </c>
      <c r="O35">
        <v>0</v>
      </c>
      <c r="P35">
        <v>0</v>
      </c>
      <c r="Q35">
        <v>154419</v>
      </c>
      <c r="S35">
        <v>0</v>
      </c>
      <c r="T35">
        <v>0</v>
      </c>
      <c r="U35">
        <v>154419</v>
      </c>
      <c r="Y35" t="s">
        <v>153</v>
      </c>
      <c r="Z35">
        <v>100</v>
      </c>
      <c r="AA35">
        <v>153819</v>
      </c>
      <c r="AB35">
        <v>600</v>
      </c>
      <c r="AC35" t="s">
        <v>152</v>
      </c>
      <c r="AD35" t="s">
        <v>151</v>
      </c>
      <c r="AE35">
        <v>50505</v>
      </c>
      <c r="AF35">
        <v>333</v>
      </c>
      <c r="AG35" t="s">
        <v>159</v>
      </c>
      <c r="AH35" t="s">
        <v>159</v>
      </c>
    </row>
    <row r="36" spans="1:34" hidden="1" x14ac:dyDescent="0.25">
      <c r="A36">
        <v>210900123</v>
      </c>
      <c r="B36" t="s">
        <v>107</v>
      </c>
      <c r="C36" t="s">
        <v>98</v>
      </c>
      <c r="D36" t="s">
        <v>108</v>
      </c>
      <c r="E36">
        <v>55.17</v>
      </c>
      <c r="F36">
        <v>5578.88</v>
      </c>
      <c r="G36" t="s">
        <v>155</v>
      </c>
      <c r="H36" t="s">
        <v>50</v>
      </c>
      <c r="K36">
        <v>279840</v>
      </c>
      <c r="L36">
        <v>292152.96000000002</v>
      </c>
      <c r="M36">
        <v>307800</v>
      </c>
      <c r="N36" t="s">
        <v>154</v>
      </c>
      <c r="O36">
        <v>0</v>
      </c>
      <c r="P36">
        <v>0</v>
      </c>
      <c r="Q36">
        <v>307800</v>
      </c>
      <c r="S36">
        <v>0</v>
      </c>
      <c r="T36">
        <v>0</v>
      </c>
      <c r="U36">
        <v>307800</v>
      </c>
      <c r="Y36" t="s">
        <v>153</v>
      </c>
      <c r="Z36">
        <v>100</v>
      </c>
      <c r="AA36">
        <v>307200</v>
      </c>
      <c r="AB36">
        <v>600</v>
      </c>
      <c r="AC36" t="s">
        <v>152</v>
      </c>
      <c r="AD36" t="s">
        <v>151</v>
      </c>
      <c r="AE36">
        <v>50505</v>
      </c>
      <c r="AF36">
        <v>333</v>
      </c>
      <c r="AG36" t="s">
        <v>159</v>
      </c>
      <c r="AH36" t="s">
        <v>159</v>
      </c>
    </row>
    <row r="37" spans="1:34" hidden="1" x14ac:dyDescent="0.25">
      <c r="A37">
        <v>210900181</v>
      </c>
      <c r="B37" t="s">
        <v>109</v>
      </c>
      <c r="C37" t="s">
        <v>98</v>
      </c>
      <c r="D37" t="s">
        <v>110</v>
      </c>
      <c r="E37">
        <v>55.17</v>
      </c>
      <c r="F37">
        <v>5578.88</v>
      </c>
      <c r="G37" t="s">
        <v>155</v>
      </c>
      <c r="H37" t="s">
        <v>50</v>
      </c>
      <c r="K37">
        <v>279840</v>
      </c>
      <c r="L37">
        <v>292152.96000000002</v>
      </c>
      <c r="M37">
        <v>307800</v>
      </c>
      <c r="N37" t="s">
        <v>154</v>
      </c>
      <c r="O37">
        <v>0</v>
      </c>
      <c r="P37">
        <v>0</v>
      </c>
      <c r="Q37">
        <v>307800</v>
      </c>
      <c r="S37">
        <v>0</v>
      </c>
      <c r="T37">
        <v>0</v>
      </c>
      <c r="U37">
        <v>307800</v>
      </c>
      <c r="Y37" t="s">
        <v>153</v>
      </c>
      <c r="Z37">
        <v>100</v>
      </c>
      <c r="AA37">
        <v>307200</v>
      </c>
      <c r="AB37">
        <v>600</v>
      </c>
      <c r="AC37" t="s">
        <v>152</v>
      </c>
      <c r="AD37" t="s">
        <v>151</v>
      </c>
      <c r="AE37">
        <v>50505</v>
      </c>
      <c r="AF37">
        <v>333</v>
      </c>
      <c r="AG37" t="s">
        <v>159</v>
      </c>
      <c r="AH37" t="s">
        <v>159</v>
      </c>
    </row>
    <row r="38" spans="1:34" x14ac:dyDescent="0.25">
      <c r="A38">
        <v>210900149</v>
      </c>
      <c r="B38" t="s">
        <v>111</v>
      </c>
      <c r="C38" t="s">
        <v>98</v>
      </c>
      <c r="D38" t="s">
        <v>112</v>
      </c>
      <c r="E38">
        <v>82.76</v>
      </c>
      <c r="F38">
        <v>5572.59</v>
      </c>
      <c r="G38" t="s">
        <v>155</v>
      </c>
      <c r="H38" t="s">
        <v>50</v>
      </c>
      <c r="K38">
        <v>419760</v>
      </c>
      <c r="L38">
        <v>438229.44</v>
      </c>
      <c r="M38">
        <v>461180</v>
      </c>
      <c r="N38" t="s">
        <v>154</v>
      </c>
      <c r="O38">
        <v>0</v>
      </c>
      <c r="P38">
        <v>0</v>
      </c>
      <c r="Q38">
        <v>461180</v>
      </c>
      <c r="S38">
        <v>0</v>
      </c>
      <c r="T38">
        <v>0</v>
      </c>
      <c r="U38">
        <v>461180</v>
      </c>
      <c r="Y38" t="s">
        <v>153</v>
      </c>
      <c r="Z38">
        <v>100</v>
      </c>
      <c r="AA38">
        <v>460880</v>
      </c>
      <c r="AB38">
        <v>300</v>
      </c>
      <c r="AC38" t="s">
        <v>162</v>
      </c>
      <c r="AD38" t="s">
        <v>151</v>
      </c>
      <c r="AE38">
        <v>50505</v>
      </c>
      <c r="AF38">
        <v>333</v>
      </c>
      <c r="AG38" t="s">
        <v>159</v>
      </c>
      <c r="AH38" t="s">
        <v>159</v>
      </c>
    </row>
    <row r="39" spans="1:34" x14ac:dyDescent="0.25">
      <c r="A39">
        <v>210900199</v>
      </c>
      <c r="B39" t="s">
        <v>113</v>
      </c>
      <c r="C39" t="s">
        <v>98</v>
      </c>
      <c r="D39" t="s">
        <v>114</v>
      </c>
      <c r="E39">
        <v>82.76</v>
      </c>
      <c r="F39">
        <v>5572.59</v>
      </c>
      <c r="G39" t="s">
        <v>155</v>
      </c>
      <c r="H39" t="s">
        <v>50</v>
      </c>
      <c r="K39">
        <v>419760</v>
      </c>
      <c r="L39">
        <v>438229.44</v>
      </c>
      <c r="M39">
        <v>461180</v>
      </c>
      <c r="N39" t="s">
        <v>154</v>
      </c>
      <c r="O39">
        <v>0</v>
      </c>
      <c r="P39">
        <v>0</v>
      </c>
      <c r="Q39">
        <v>461180</v>
      </c>
      <c r="S39">
        <v>0</v>
      </c>
      <c r="T39">
        <v>0</v>
      </c>
      <c r="U39">
        <v>461180</v>
      </c>
      <c r="Y39" t="s">
        <v>153</v>
      </c>
      <c r="Z39">
        <v>100</v>
      </c>
      <c r="AA39">
        <v>460880</v>
      </c>
      <c r="AB39">
        <v>300</v>
      </c>
      <c r="AC39" t="s">
        <v>162</v>
      </c>
      <c r="AD39" t="s">
        <v>151</v>
      </c>
      <c r="AE39">
        <v>50505</v>
      </c>
      <c r="AF39">
        <v>333</v>
      </c>
      <c r="AG39" t="s">
        <v>159</v>
      </c>
      <c r="AH39" t="s">
        <v>159</v>
      </c>
    </row>
    <row r="40" spans="1:34" hidden="1" x14ac:dyDescent="0.25">
      <c r="A40">
        <v>210900092</v>
      </c>
      <c r="B40" t="s">
        <v>115</v>
      </c>
      <c r="C40" t="s">
        <v>116</v>
      </c>
      <c r="D40" t="s">
        <v>117</v>
      </c>
      <c r="E40">
        <v>13.79</v>
      </c>
      <c r="F40">
        <v>5635.35</v>
      </c>
      <c r="G40" t="s">
        <v>155</v>
      </c>
      <c r="H40" t="s">
        <v>50</v>
      </c>
      <c r="K40">
        <v>69960</v>
      </c>
      <c r="L40">
        <v>73038.240000000005</v>
      </c>
      <c r="M40">
        <v>77729</v>
      </c>
      <c r="N40" t="s">
        <v>154</v>
      </c>
      <c r="O40">
        <v>0</v>
      </c>
      <c r="P40">
        <v>0</v>
      </c>
      <c r="Q40">
        <v>77729</v>
      </c>
      <c r="S40">
        <v>0</v>
      </c>
      <c r="T40">
        <v>0</v>
      </c>
      <c r="U40">
        <v>77729</v>
      </c>
      <c r="Y40" t="s">
        <v>153</v>
      </c>
      <c r="Z40">
        <v>100</v>
      </c>
      <c r="AA40">
        <v>77129</v>
      </c>
      <c r="AB40">
        <v>600</v>
      </c>
      <c r="AC40" t="s">
        <v>152</v>
      </c>
      <c r="AD40" t="s">
        <v>151</v>
      </c>
      <c r="AE40">
        <v>50505</v>
      </c>
      <c r="AF40">
        <v>333</v>
      </c>
      <c r="AG40" t="s">
        <v>159</v>
      </c>
      <c r="AH40" t="s">
        <v>159</v>
      </c>
    </row>
    <row r="41" spans="1:34" x14ac:dyDescent="0.25">
      <c r="A41">
        <v>210900115</v>
      </c>
      <c r="B41" t="s">
        <v>118</v>
      </c>
      <c r="C41" t="s">
        <v>116</v>
      </c>
      <c r="D41" t="s">
        <v>119</v>
      </c>
      <c r="E41">
        <v>27.59</v>
      </c>
      <c r="F41">
        <v>5569.12</v>
      </c>
      <c r="G41" t="s">
        <v>155</v>
      </c>
      <c r="H41" t="s">
        <v>50</v>
      </c>
      <c r="K41">
        <v>139200</v>
      </c>
      <c r="L41">
        <v>145324.79999999999</v>
      </c>
      <c r="M41">
        <v>153631</v>
      </c>
      <c r="N41" t="s">
        <v>154</v>
      </c>
      <c r="O41">
        <v>0</v>
      </c>
      <c r="P41">
        <v>0</v>
      </c>
      <c r="Q41">
        <v>153631</v>
      </c>
      <c r="S41">
        <v>0</v>
      </c>
      <c r="T41">
        <v>0</v>
      </c>
      <c r="U41">
        <v>153631</v>
      </c>
      <c r="Y41" t="s">
        <v>153</v>
      </c>
      <c r="Z41">
        <v>100</v>
      </c>
      <c r="AA41">
        <v>153331</v>
      </c>
      <c r="AB41">
        <v>300</v>
      </c>
      <c r="AC41" t="s">
        <v>162</v>
      </c>
      <c r="AD41" t="s">
        <v>151</v>
      </c>
      <c r="AE41">
        <v>50505</v>
      </c>
      <c r="AF41">
        <v>333</v>
      </c>
      <c r="AG41" t="s">
        <v>159</v>
      </c>
      <c r="AH41" t="s">
        <v>159</v>
      </c>
    </row>
    <row r="42" spans="1:34" hidden="1" x14ac:dyDescent="0.25">
      <c r="A42">
        <v>210900131</v>
      </c>
      <c r="B42" t="s">
        <v>120</v>
      </c>
      <c r="C42" t="s">
        <v>116</v>
      </c>
      <c r="D42" t="s">
        <v>121</v>
      </c>
      <c r="E42">
        <v>55.17</v>
      </c>
      <c r="F42">
        <v>5578.88</v>
      </c>
      <c r="G42" t="s">
        <v>155</v>
      </c>
      <c r="H42" t="s">
        <v>50</v>
      </c>
      <c r="K42">
        <v>279840</v>
      </c>
      <c r="L42">
        <v>292152.96000000002</v>
      </c>
      <c r="M42">
        <v>307800</v>
      </c>
      <c r="N42" t="s">
        <v>154</v>
      </c>
      <c r="O42">
        <v>0</v>
      </c>
      <c r="P42">
        <v>0</v>
      </c>
      <c r="Q42">
        <v>307800</v>
      </c>
      <c r="S42">
        <v>0</v>
      </c>
      <c r="T42">
        <v>0</v>
      </c>
      <c r="U42">
        <v>307800</v>
      </c>
      <c r="Y42" t="s">
        <v>153</v>
      </c>
      <c r="Z42">
        <v>100</v>
      </c>
      <c r="AA42">
        <v>307200</v>
      </c>
      <c r="AB42">
        <v>600</v>
      </c>
      <c r="AC42" t="s">
        <v>152</v>
      </c>
      <c r="AD42" t="s">
        <v>151</v>
      </c>
      <c r="AE42">
        <v>50505</v>
      </c>
      <c r="AF42">
        <v>333</v>
      </c>
      <c r="AG42" t="s">
        <v>159</v>
      </c>
      <c r="AH42" t="s">
        <v>159</v>
      </c>
    </row>
    <row r="43" spans="1:34" x14ac:dyDescent="0.25">
      <c r="A43">
        <v>210900157</v>
      </c>
      <c r="B43" t="s">
        <v>122</v>
      </c>
      <c r="C43" t="s">
        <v>116</v>
      </c>
      <c r="D43" t="s">
        <v>123</v>
      </c>
      <c r="E43">
        <v>82.76</v>
      </c>
      <c r="F43">
        <v>5572.59</v>
      </c>
      <c r="G43" t="s">
        <v>155</v>
      </c>
      <c r="H43" t="s">
        <v>50</v>
      </c>
      <c r="K43">
        <v>419760</v>
      </c>
      <c r="L43">
        <v>438229.44</v>
      </c>
      <c r="M43">
        <v>461180</v>
      </c>
      <c r="N43" t="s">
        <v>154</v>
      </c>
      <c r="O43">
        <v>0</v>
      </c>
      <c r="P43">
        <v>0</v>
      </c>
      <c r="Q43">
        <v>461180</v>
      </c>
      <c r="S43">
        <v>0</v>
      </c>
      <c r="T43">
        <v>0</v>
      </c>
      <c r="U43">
        <v>461180</v>
      </c>
      <c r="Y43" t="s">
        <v>153</v>
      </c>
      <c r="Z43">
        <v>100</v>
      </c>
      <c r="AA43">
        <v>460880</v>
      </c>
      <c r="AB43">
        <v>300</v>
      </c>
      <c r="AC43" t="s">
        <v>162</v>
      </c>
      <c r="AD43" t="s">
        <v>151</v>
      </c>
      <c r="AE43">
        <v>50505</v>
      </c>
      <c r="AF43">
        <v>333</v>
      </c>
      <c r="AG43" t="s">
        <v>159</v>
      </c>
      <c r="AH43" t="s">
        <v>159</v>
      </c>
    </row>
    <row r="44" spans="1:34" x14ac:dyDescent="0.25">
      <c r="A44">
        <v>210931239</v>
      </c>
      <c r="B44" t="s">
        <v>168</v>
      </c>
      <c r="C44" t="s">
        <v>167</v>
      </c>
      <c r="D44" t="s">
        <v>166</v>
      </c>
      <c r="E44">
        <v>27.59</v>
      </c>
      <c r="F44">
        <v>5569.12</v>
      </c>
      <c r="G44" t="s">
        <v>155</v>
      </c>
      <c r="H44" t="s">
        <v>50</v>
      </c>
      <c r="K44">
        <v>139200</v>
      </c>
      <c r="L44">
        <v>145324.79999999999</v>
      </c>
      <c r="M44">
        <v>153631</v>
      </c>
      <c r="N44" t="s">
        <v>154</v>
      </c>
      <c r="O44">
        <v>0</v>
      </c>
      <c r="P44">
        <v>0</v>
      </c>
      <c r="Q44">
        <v>153631</v>
      </c>
      <c r="S44">
        <v>0</v>
      </c>
      <c r="T44">
        <v>0</v>
      </c>
      <c r="U44">
        <v>153631</v>
      </c>
      <c r="Y44" t="s">
        <v>153</v>
      </c>
      <c r="Z44">
        <v>100</v>
      </c>
      <c r="AA44">
        <v>153331</v>
      </c>
      <c r="AB44">
        <v>300</v>
      </c>
      <c r="AC44" t="s">
        <v>162</v>
      </c>
      <c r="AD44" t="s">
        <v>151</v>
      </c>
      <c r="AE44">
        <v>50505</v>
      </c>
      <c r="AF44">
        <v>333</v>
      </c>
      <c r="AG44" t="s">
        <v>159</v>
      </c>
      <c r="AH44" t="s">
        <v>159</v>
      </c>
    </row>
    <row r="45" spans="1:34" x14ac:dyDescent="0.25">
      <c r="A45">
        <v>210931247</v>
      </c>
      <c r="B45" t="s">
        <v>165</v>
      </c>
      <c r="C45" t="s">
        <v>164</v>
      </c>
      <c r="D45" t="s">
        <v>163</v>
      </c>
      <c r="E45">
        <v>27.59</v>
      </c>
      <c r="F45">
        <v>5569.12</v>
      </c>
      <c r="G45" t="s">
        <v>155</v>
      </c>
      <c r="H45" t="s">
        <v>50</v>
      </c>
      <c r="K45">
        <v>139200</v>
      </c>
      <c r="L45">
        <v>145324.79999999999</v>
      </c>
      <c r="M45">
        <v>153631</v>
      </c>
      <c r="N45" t="s">
        <v>154</v>
      </c>
      <c r="O45">
        <v>0</v>
      </c>
      <c r="P45">
        <v>0</v>
      </c>
      <c r="Q45">
        <v>153631</v>
      </c>
      <c r="S45">
        <v>0</v>
      </c>
      <c r="T45">
        <v>0</v>
      </c>
      <c r="U45">
        <v>153631</v>
      </c>
      <c r="Y45" t="s">
        <v>153</v>
      </c>
      <c r="Z45">
        <v>100</v>
      </c>
      <c r="AA45">
        <v>153331</v>
      </c>
      <c r="AB45">
        <v>300</v>
      </c>
      <c r="AC45" t="s">
        <v>162</v>
      </c>
      <c r="AD45" t="s">
        <v>151</v>
      </c>
      <c r="AE45">
        <v>50505</v>
      </c>
      <c r="AF45">
        <v>333</v>
      </c>
      <c r="AG45" t="s">
        <v>159</v>
      </c>
      <c r="AH45" t="s">
        <v>159</v>
      </c>
    </row>
  </sheetData>
  <autoFilter ref="A1:AI45">
    <filterColumn colId="28">
      <filters>
        <filter val="77/a1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termékek</vt:lpstr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cp:lastPrinted>2022-11-11T10:00:08Z</cp:lastPrinted>
  <dcterms:created xsi:type="dcterms:W3CDTF">2022-10-25T10:58:57Z</dcterms:created>
  <dcterms:modified xsi:type="dcterms:W3CDTF">2023-08-09T14:32:55Z</dcterms:modified>
</cp:coreProperties>
</file>