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2\2022. II. április 1\"/>
    </mc:Choice>
  </mc:AlternateContent>
  <bookViews>
    <workbookView xWindow="480" yWindow="660" windowWidth="28275" windowHeight="12015"/>
  </bookViews>
  <sheets>
    <sheet name="Munka1" sheetId="1" r:id="rId1"/>
  </sheets>
  <calcPr calcId="162913"/>
</workbook>
</file>

<file path=xl/calcChain.xml><?xml version="1.0" encoding="utf-8"?>
<calcChain xmlns="http://schemas.openxmlformats.org/spreadsheetml/2006/main">
  <c r="U11" i="1" l="1"/>
  <c r="U12" i="1"/>
  <c r="U13" i="1"/>
  <c r="U14" i="1"/>
  <c r="U17" i="1"/>
  <c r="U18" i="1"/>
  <c r="U19" i="1"/>
  <c r="U20" i="1"/>
  <c r="U21" i="1"/>
  <c r="U22" i="1"/>
  <c r="U7" i="1"/>
  <c r="U8" i="1"/>
  <c r="U6" i="1"/>
  <c r="V13" i="1" l="1"/>
  <c r="V14" i="1"/>
  <c r="V11" i="1"/>
  <c r="V21" i="1"/>
  <c r="V22" i="1"/>
  <c r="V17" i="1"/>
  <c r="V12" i="1"/>
  <c r="V8" i="1"/>
  <c r="V7" i="1"/>
  <c r="V18" i="1"/>
  <c r="V19" i="1"/>
  <c r="V20" i="1"/>
  <c r="V6" i="1"/>
  <c r="L18" i="1"/>
  <c r="L19" i="1"/>
  <c r="L20" i="1"/>
  <c r="L21" i="1"/>
  <c r="L22" i="1"/>
  <c r="L23" i="1"/>
  <c r="L17" i="1"/>
  <c r="L15" i="1" l="1"/>
  <c r="L11" i="1"/>
  <c r="L13" i="1"/>
  <c r="L9" i="1"/>
  <c r="L12" i="1"/>
  <c r="L6" i="1" l="1"/>
  <c r="L7" i="1"/>
  <c r="L8" i="1"/>
  <c r="L14" i="1"/>
</calcChain>
</file>

<file path=xl/sharedStrings.xml><?xml version="1.0" encoding="utf-8"?>
<sst xmlns="http://schemas.openxmlformats.org/spreadsheetml/2006/main" count="108" uniqueCount="66">
  <si>
    <t>OEP_TTT</t>
  </si>
  <si>
    <t>OEP_TK</t>
  </si>
  <si>
    <t>OEP_NEV</t>
  </si>
  <si>
    <t>OEP_KSZ</t>
  </si>
  <si>
    <t>DOT</t>
  </si>
  <si>
    <t>4 havi DOT forg</t>
  </si>
  <si>
    <t>DOT%</t>
  </si>
  <si>
    <t>DDD haterő</t>
  </si>
  <si>
    <t>KISZ_MENNY</t>
  </si>
  <si>
    <t>OEP_TAR</t>
  </si>
  <si>
    <t>OEP_FAB</t>
  </si>
  <si>
    <t>amp ár</t>
  </si>
  <si>
    <t>ref amp ár</t>
  </si>
  <si>
    <t>EUEM_PONTOK</t>
  </si>
  <si>
    <t>FORGENGT</t>
  </si>
  <si>
    <t>10x0,2ml előretöltött fecskendőben</t>
  </si>
  <si>
    <t>OGYI-T-04097/02</t>
  </si>
  <si>
    <t>enoxaparin</t>
  </si>
  <si>
    <t>SANOFI-AVENTIS Zrt.</t>
  </si>
  <si>
    <t>OGYI-T-04097/04</t>
  </si>
  <si>
    <t>10x0,4ml előretöltött fecskendőben</t>
  </si>
  <si>
    <t>4/c1</t>
  </si>
  <si>
    <t>OGYI-T-04097/06</t>
  </si>
  <si>
    <t>10x0,6ml előretöltött fecskendőben</t>
  </si>
  <si>
    <t>OGYI-T-04097/08</t>
  </si>
  <si>
    <t>10x0,8ml előretöltött fecskendőben</t>
  </si>
  <si>
    <t>OGYI-T-04097/10</t>
  </si>
  <si>
    <t>10x1ml előretöltött fecskendőben</t>
  </si>
  <si>
    <t>OGYI-T-04097/13</t>
  </si>
  <si>
    <t>OGYI-T-04097/15</t>
  </si>
  <si>
    <t>10x1,0ml előretöltött fecskendőben</t>
  </si>
  <si>
    <t>OEP_EUB jelenlegi</t>
  </si>
  <si>
    <t>EUEM_TERDIJ jelenlegi</t>
  </si>
  <si>
    <t>OEP_EUB várható ápr. 1</t>
  </si>
  <si>
    <t>EUEM_TERDIJ várható ápr. 1</t>
  </si>
  <si>
    <t>CLEXANE FORTE 12 000 NE (120 MG)/0,8 ML OLDATOS INJEKCIÓ ELŐRETÖLTÖTT FECSKENDŐBEN</t>
  </si>
  <si>
    <t>CLEXANE FORTE 15 000 NE (150 MG)/1 ML OLDATOS INJEKCIÓ ELŐRETÖLTÖTT FECSKENDŐBEN</t>
  </si>
  <si>
    <t>CLEXANE 10000 NE (100 MG)/1 ML OLDATOS INJEKCIÓ ELŐRETÖLTÖTT FECSKENDŐBEN</t>
  </si>
  <si>
    <t>CLEXANE 2000 NE (20 MG)/0,2 ML OLDATOS INJEKCIÓ ELŐRETÖLTÖTT FECSKENDŐBEN</t>
  </si>
  <si>
    <t>4/a1, 4/a2</t>
  </si>
  <si>
    <t>CLEXANE 4000 NE (40 MG)/0,4 ML OLDATOS INJEKCIÓ ELŐRETÖLTÖTT FECSKENDŐBEN</t>
  </si>
  <si>
    <t>4/b1, 4/b2</t>
  </si>
  <si>
    <t>CLEXANE 6000 NE (60 MG)/0,6 ML OLDATOS INJEKCIÓ ELŐRETÖLTÖTT FECSKENDŐBEN</t>
  </si>
  <si>
    <t>CLEXANE 8000 NE (80 MG)/0,8 ML OLDATOS INJEKCIÓ ELŐRETÖLTÖTT FECSKENDŐBEN</t>
  </si>
  <si>
    <t>OGYI-T-06770/03</t>
  </si>
  <si>
    <t>FRAXIPARINE 3800 NE/0,4 ML OLDATOS INJEKCIÓ ELŐRETÖLTÖTT FECSKENDŐBEN</t>
  </si>
  <si>
    <t>nadroparin</t>
  </si>
  <si>
    <t>Mylan EPD Korlátolt Felelősségű Társaság</t>
  </si>
  <si>
    <t>OGYI-T-06770/04</t>
  </si>
  <si>
    <t>FRAXIPARINE 5700 NE/0,6 ML OLDATOS INJEKCIÓ ELŐRETÖLTÖTT FECSKENDŐBEN</t>
  </si>
  <si>
    <t>4/b1</t>
  </si>
  <si>
    <t>OGYI-T-06770/05</t>
  </si>
  <si>
    <t>FRAXIPARINE 7600 NE/0,8 ML OLDATOS INJEKCIÓ ELŐRETÖLTÖTT FECSKENDŐBEN</t>
  </si>
  <si>
    <t>OGYI-T-06770/06</t>
  </si>
  <si>
    <t>FRAXIPARINE 9500 NE/1,0 ML OLDATOS INJEKCIÓ ELŐRETÖLTÖTT FECSKENDŐBEN</t>
  </si>
  <si>
    <t>OGYI-T-08015/02</t>
  </si>
  <si>
    <t>FRAXODI 11400 NE/0,6 ML OLDATOS INJEKCIÓ ELŐRETÖLTÖTT FECSKENDŐBEN</t>
  </si>
  <si>
    <t>OGYI-T-08015/03</t>
  </si>
  <si>
    <t>FRAXODI 15200 NE/0,8 ML OLDATOS INJEKCIÓ ELŐRETÖLTÖTT FECSKENDŐBEN</t>
  </si>
  <si>
    <t>OGYI-T-08015/04</t>
  </si>
  <si>
    <t>FRAXODI 19000 NE/1,0 ML OLDATOS INJEKCIÓ ELŐRETÖLTÖTT FECSKENDŐBEN</t>
  </si>
  <si>
    <t>2021/ szeptember</t>
  </si>
  <si>
    <t>2021/ október</t>
  </si>
  <si>
    <t>2021/ november</t>
  </si>
  <si>
    <t>2021/ december</t>
  </si>
  <si>
    <t>hatóanyag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</si>
</sst>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F_t_-;\-* #,##0.00\ _F_t_-;_-* &quot;-&quot;??\ _F_t_-;_-@_-"/>
    <numFmt numFmtId="165" formatCode="_-* #,##0\ _F_t_-;\-* #,##0\ _F_t_-;_-* &quot;-&quot;??\ _F_t_-;_-@_-"/>
    <numFmt numFmtId="166" formatCode="0.0%"/>
    <numFmt numFmtId="167" formatCode="_-* #,##0.0\ _F_t_-;\-* #,##0.0\ _F_t_-;_-* &quot;-&quot;??\ _F_t_-;_-@_-"/>
  </numFmts>
  <fonts count="1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color indexed="8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color indexed="8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C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color theme="0" tint="-0.34998626667073579"/>
      <name val="Calibri"/>
      <family val="2"/>
      <charset val="238"/>
      <scheme val="minor"/>
    </font>
    <font>
      <b/>
      <sz val="11"/>
      <color theme="0" tint="-0.34998626667073579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30">
    <xf numFmtId="0" fontId="0" fillId="0" borderId="0" xfId="0"/>
    <xf numFmtId="165" fontId="5" fillId="2" borderId="2" xfId="1" applyNumberFormat="1" applyFont="1" applyFill="1" applyBorder="1" applyAlignment="1">
      <alignment horizontal="center" vertical="center" wrapText="1"/>
    </xf>
    <xf numFmtId="0" fontId="2" fillId="0" borderId="0" xfId="0" applyFont="1"/>
    <xf numFmtId="0" fontId="4" fillId="2" borderId="1" xfId="3" applyFont="1" applyFill="1" applyBorder="1" applyAlignment="1">
      <alignment horizontal="center" vertical="center" wrapText="1"/>
    </xf>
    <xf numFmtId="165" fontId="4" fillId="2" borderId="1" xfId="4" applyNumberFormat="1" applyFont="1" applyFill="1" applyBorder="1" applyAlignment="1">
      <alignment horizontal="center" vertical="center" wrapText="1"/>
    </xf>
    <xf numFmtId="0" fontId="4" fillId="2" borderId="2" xfId="3" applyFont="1" applyFill="1" applyBorder="1" applyAlignment="1">
      <alignment horizontal="center" vertical="center" wrapText="1"/>
    </xf>
    <xf numFmtId="167" fontId="8" fillId="0" borderId="0" xfId="4" applyNumberFormat="1" applyFont="1" applyFill="1" applyBorder="1" applyAlignment="1"/>
    <xf numFmtId="0" fontId="0" fillId="0" borderId="0" xfId="0" applyBorder="1"/>
    <xf numFmtId="0" fontId="0" fillId="0" borderId="0" xfId="0" applyFill="1"/>
    <xf numFmtId="0" fontId="11" fillId="0" borderId="0" xfId="0" applyFont="1" applyFill="1"/>
    <xf numFmtId="0" fontId="10" fillId="0" borderId="0" xfId="0" applyFont="1" applyFill="1"/>
    <xf numFmtId="0" fontId="2" fillId="0" borderId="0" xfId="0" applyFont="1" applyFill="1"/>
    <xf numFmtId="0" fontId="12" fillId="0" borderId="0" xfId="0" applyFont="1"/>
    <xf numFmtId="0" fontId="12" fillId="0" borderId="0" xfId="0" applyFont="1" applyFill="1"/>
    <xf numFmtId="0" fontId="14" fillId="0" borderId="0" xfId="0" applyFont="1"/>
    <xf numFmtId="0" fontId="14" fillId="0" borderId="0" xfId="0" applyFont="1" applyFill="1"/>
    <xf numFmtId="0" fontId="6" fillId="2" borderId="2" xfId="3" applyFont="1" applyFill="1" applyBorder="1" applyAlignment="1">
      <alignment horizontal="center" vertical="center" wrapText="1"/>
    </xf>
    <xf numFmtId="165" fontId="4" fillId="2" borderId="2" xfId="4" applyNumberFormat="1" applyFont="1" applyFill="1" applyBorder="1" applyAlignment="1">
      <alignment horizontal="center" vertical="center" wrapText="1"/>
    </xf>
    <xf numFmtId="0" fontId="14" fillId="0" borderId="0" xfId="0" applyFont="1" applyBorder="1"/>
    <xf numFmtId="167" fontId="13" fillId="0" borderId="0" xfId="4" applyNumberFormat="1" applyFont="1" applyFill="1" applyBorder="1" applyAlignment="1"/>
    <xf numFmtId="0" fontId="15" fillId="0" borderId="0" xfId="0" applyFont="1" applyBorder="1"/>
    <xf numFmtId="165" fontId="15" fillId="0" borderId="0" xfId="1" applyNumberFormat="1" applyFont="1" applyBorder="1"/>
    <xf numFmtId="9" fontId="2" fillId="0" borderId="0" xfId="2" applyFont="1" applyBorder="1"/>
    <xf numFmtId="165" fontId="8" fillId="0" borderId="0" xfId="1" applyNumberFormat="1" applyFont="1" applyFill="1" applyBorder="1" applyAlignment="1"/>
    <xf numFmtId="165" fontId="12" fillId="0" borderId="0" xfId="1" applyNumberFormat="1" applyFont="1" applyBorder="1"/>
    <xf numFmtId="166" fontId="2" fillId="0" borderId="0" xfId="2" applyNumberFormat="1" applyFont="1" applyBorder="1"/>
    <xf numFmtId="167" fontId="9" fillId="0" borderId="0" xfId="4" applyNumberFormat="1" applyFont="1" applyFill="1" applyBorder="1" applyAlignment="1"/>
    <xf numFmtId="0" fontId="0" fillId="0" borderId="0" xfId="0" applyFont="1" applyBorder="1"/>
    <xf numFmtId="165" fontId="2" fillId="0" borderId="0" xfId="1" applyNumberFormat="1" applyFont="1" applyBorder="1"/>
    <xf numFmtId="1" fontId="2" fillId="0" borderId="0" xfId="0" applyNumberFormat="1" applyFont="1" applyFill="1"/>
  </cellXfs>
  <cellStyles count="6">
    <cellStyle name="Ezres" xfId="1" builtinId="3"/>
    <cellStyle name="Ezres 2" xfId="4"/>
    <cellStyle name="Normál" xfId="0" builtinId="0"/>
    <cellStyle name="Normál_Munka2" xfId="3"/>
    <cellStyle name="Százalék" xfId="2" builtinId="5"/>
    <cellStyle name="Százalék 2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4"/>
  <sheetViews>
    <sheetView tabSelected="1" topLeftCell="A2" workbookViewId="0">
      <selection activeCell="C12" sqref="C12"/>
    </sheetView>
  </sheetViews>
  <sheetFormatPr defaultRowHeight="15" x14ac:dyDescent="0.25"/>
  <cols>
    <col min="1" max="1" width="10.5703125" bestFit="1" customWidth="1"/>
    <col min="2" max="2" width="15.140625" bestFit="1" customWidth="1"/>
    <col min="3" max="3" width="66" customWidth="1"/>
    <col min="4" max="4" width="39" customWidth="1"/>
    <col min="5" max="5" width="6" bestFit="1" customWidth="1"/>
    <col min="6" max="6" width="11.85546875" customWidth="1"/>
    <col min="7" max="11" width="15.140625" bestFit="1" customWidth="1"/>
    <col min="12" max="12" width="7.28515625" bestFit="1" customWidth="1"/>
    <col min="13" max="13" width="11.5703125" bestFit="1" customWidth="1"/>
    <col min="14" max="14" width="12.140625" bestFit="1" customWidth="1"/>
    <col min="15" max="15" width="9.42578125" bestFit="1" customWidth="1"/>
    <col min="16" max="16" width="9.5703125" bestFit="1" customWidth="1"/>
    <col min="17" max="17" width="7.5703125" bestFit="1" customWidth="1"/>
    <col min="18" max="18" width="10.28515625" bestFit="1" customWidth="1"/>
    <col min="19" max="19" width="8.85546875" bestFit="1" customWidth="1"/>
    <col min="20" max="20" width="13.140625" style="8" bestFit="1" customWidth="1"/>
    <col min="21" max="21" width="12" style="8" customWidth="1"/>
    <col min="22" max="22" width="13.28515625" style="9" customWidth="1"/>
    <col min="23" max="23" width="10.140625" style="8" customWidth="1"/>
    <col min="24" max="24" width="12.140625" style="10" customWidth="1"/>
    <col min="25" max="25" width="11.140625" style="8" customWidth="1"/>
    <col min="26" max="26" width="11.140625" style="10" customWidth="1"/>
    <col min="27" max="27" width="15.7109375" style="8" customWidth="1"/>
    <col min="28" max="28" width="11.140625" style="10" customWidth="1"/>
    <col min="29" max="29" width="13.140625" style="8" bestFit="1" customWidth="1"/>
    <col min="30" max="30" width="11" bestFit="1" customWidth="1"/>
    <col min="31" max="31" width="12.5703125" bestFit="1" customWidth="1"/>
    <col min="32" max="32" width="14.5703125" bestFit="1" customWidth="1"/>
    <col min="33" max="33" width="11.140625" bestFit="1" customWidth="1"/>
    <col min="34" max="34" width="10.7109375" bestFit="1" customWidth="1"/>
    <col min="35" max="35" width="13.7109375" bestFit="1" customWidth="1"/>
    <col min="36" max="36" width="12.28515625" bestFit="1" customWidth="1"/>
    <col min="37" max="37" width="10.140625" bestFit="1" customWidth="1"/>
    <col min="38" max="38" width="11.28515625" bestFit="1" customWidth="1"/>
    <col min="39" max="39" width="17.140625" bestFit="1" customWidth="1"/>
  </cols>
  <sheetData>
    <row r="1" spans="1:29" hidden="1" x14ac:dyDescent="0.25">
      <c r="M1">
        <v>2.85</v>
      </c>
      <c r="N1">
        <v>2</v>
      </c>
    </row>
    <row r="3" spans="1:29" ht="38.25" x14ac:dyDescent="0.25">
      <c r="A3" s="3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65</v>
      </c>
      <c r="G3" s="1" t="s">
        <v>61</v>
      </c>
      <c r="H3" s="1" t="s">
        <v>62</v>
      </c>
      <c r="I3" s="1" t="s">
        <v>63</v>
      </c>
      <c r="J3" s="1" t="s">
        <v>64</v>
      </c>
      <c r="K3" s="5" t="s">
        <v>5</v>
      </c>
      <c r="L3" s="16" t="s">
        <v>6</v>
      </c>
      <c r="M3" s="17" t="s">
        <v>7</v>
      </c>
      <c r="N3" s="4" t="s">
        <v>8</v>
      </c>
      <c r="O3" s="3" t="s">
        <v>9</v>
      </c>
      <c r="P3" s="4" t="s">
        <v>10</v>
      </c>
      <c r="Q3" s="4" t="s">
        <v>11</v>
      </c>
      <c r="R3" s="4" t="s">
        <v>12</v>
      </c>
      <c r="S3" s="4" t="s">
        <v>31</v>
      </c>
      <c r="T3" s="4" t="s">
        <v>32</v>
      </c>
      <c r="U3" s="4" t="s">
        <v>33</v>
      </c>
      <c r="V3" s="4" t="s">
        <v>34</v>
      </c>
      <c r="W3" s="4" t="s">
        <v>13</v>
      </c>
      <c r="X3" s="4" t="s">
        <v>14</v>
      </c>
      <c r="Y3"/>
      <c r="Z3"/>
      <c r="AA3"/>
      <c r="AB3"/>
      <c r="AC3"/>
    </row>
    <row r="4" spans="1:29" s="14" customFormat="1" x14ac:dyDescent="0.25">
      <c r="A4" s="14">
        <v>210053887</v>
      </c>
      <c r="B4" s="14" t="s">
        <v>16</v>
      </c>
      <c r="C4" s="14" t="s">
        <v>38</v>
      </c>
      <c r="D4" s="14" t="s">
        <v>15</v>
      </c>
      <c r="E4" s="14">
        <v>10</v>
      </c>
      <c r="F4" s="14" t="s">
        <v>17</v>
      </c>
      <c r="G4" s="18">
        <v>16329</v>
      </c>
      <c r="H4" s="18">
        <v>16284</v>
      </c>
      <c r="I4" s="18">
        <v>15603</v>
      </c>
      <c r="J4" s="18">
        <v>16078</v>
      </c>
      <c r="K4" s="18">
        <v>64294</v>
      </c>
      <c r="L4" s="18"/>
      <c r="M4" s="19">
        <v>1</v>
      </c>
      <c r="N4" s="14">
        <v>10</v>
      </c>
      <c r="O4" s="14">
        <v>5244</v>
      </c>
      <c r="P4" s="14">
        <v>6783</v>
      </c>
      <c r="Q4" s="14">
        <v>678.3</v>
      </c>
      <c r="R4" s="14">
        <v>678.3</v>
      </c>
      <c r="S4" s="15">
        <v>6105</v>
      </c>
      <c r="T4" s="15">
        <v>678</v>
      </c>
      <c r="U4" s="15">
        <v>6105</v>
      </c>
      <c r="V4" s="15">
        <v>678</v>
      </c>
      <c r="W4" s="15" t="s">
        <v>39</v>
      </c>
      <c r="X4" s="14" t="s">
        <v>18</v>
      </c>
    </row>
    <row r="5" spans="1:29" x14ac:dyDescent="0.25">
      <c r="G5" s="20"/>
      <c r="H5" s="20"/>
      <c r="I5" s="20"/>
      <c r="J5" s="20"/>
      <c r="K5" s="18"/>
      <c r="L5" s="7"/>
      <c r="M5" s="7"/>
      <c r="S5" s="8"/>
      <c r="V5" s="8"/>
      <c r="X5"/>
      <c r="Y5"/>
      <c r="Z5"/>
      <c r="AA5"/>
      <c r="AB5"/>
      <c r="AC5"/>
    </row>
    <row r="6" spans="1:29" s="2" customFormat="1" x14ac:dyDescent="0.25">
      <c r="A6" s="2">
        <v>210082608</v>
      </c>
      <c r="B6" s="2" t="s">
        <v>44</v>
      </c>
      <c r="C6" s="2" t="s">
        <v>45</v>
      </c>
      <c r="D6" s="2" t="s">
        <v>20</v>
      </c>
      <c r="E6" s="2">
        <v>13.33</v>
      </c>
      <c r="F6" s="2" t="s">
        <v>46</v>
      </c>
      <c r="G6" s="24">
        <v>1265.0170000000001</v>
      </c>
      <c r="H6" s="24">
        <v>3752.395</v>
      </c>
      <c r="I6" s="24">
        <v>8211.2800000000007</v>
      </c>
      <c r="J6" s="24">
        <v>13853.868999999999</v>
      </c>
      <c r="K6" s="24">
        <v>27082.561000000002</v>
      </c>
      <c r="L6" s="22">
        <f>K6/$K$9</f>
        <v>5.9807149531885227E-3</v>
      </c>
      <c r="M6" s="6">
        <v>1.3333333333333333</v>
      </c>
      <c r="N6" s="2">
        <v>10</v>
      </c>
      <c r="O6" s="2">
        <v>6804</v>
      </c>
      <c r="P6" s="2">
        <v>8498</v>
      </c>
      <c r="Q6" s="2">
        <v>849.8</v>
      </c>
      <c r="R6" s="2">
        <v>849.8</v>
      </c>
      <c r="S6" s="11">
        <v>7648</v>
      </c>
      <c r="T6" s="11">
        <v>850</v>
      </c>
      <c r="U6" s="29">
        <f>R6*N6*0.9</f>
        <v>7648.2</v>
      </c>
      <c r="V6" s="29">
        <f>P6-U6</f>
        <v>849.80000000000018</v>
      </c>
      <c r="W6" s="11" t="s">
        <v>41</v>
      </c>
      <c r="X6" s="2" t="s">
        <v>47</v>
      </c>
    </row>
    <row r="7" spans="1:29" x14ac:dyDescent="0.25">
      <c r="A7">
        <v>210053895</v>
      </c>
      <c r="B7" t="s">
        <v>19</v>
      </c>
      <c r="C7" t="s">
        <v>40</v>
      </c>
      <c r="D7" t="s">
        <v>20</v>
      </c>
      <c r="E7">
        <v>20</v>
      </c>
      <c r="F7" t="s">
        <v>17</v>
      </c>
      <c r="G7" s="24">
        <v>1100324.3999999999</v>
      </c>
      <c r="H7" s="24">
        <v>1139362</v>
      </c>
      <c r="I7" s="24">
        <v>1136136</v>
      </c>
      <c r="J7" s="24">
        <v>1103228</v>
      </c>
      <c r="K7" s="24">
        <v>4479050.4000000004</v>
      </c>
      <c r="L7" s="22">
        <f t="shared" ref="L7:L9" si="0">K7/$K$9</f>
        <v>0.98912077418989408</v>
      </c>
      <c r="M7" s="6">
        <v>2</v>
      </c>
      <c r="N7">
        <v>10</v>
      </c>
      <c r="O7">
        <v>7592</v>
      </c>
      <c r="P7">
        <v>9362</v>
      </c>
      <c r="Q7">
        <v>936.2</v>
      </c>
      <c r="R7" s="2">
        <v>849.8</v>
      </c>
      <c r="S7" s="8">
        <v>8426</v>
      </c>
      <c r="T7" s="8">
        <v>936</v>
      </c>
      <c r="U7" s="29">
        <f t="shared" ref="U7:U22" si="1">R7*N7*0.9</f>
        <v>7648.2</v>
      </c>
      <c r="V7" s="29">
        <f t="shared" ref="V7:V22" si="2">P7-U7</f>
        <v>1713.8000000000002</v>
      </c>
      <c r="W7" s="8" t="s">
        <v>41</v>
      </c>
      <c r="X7" t="s">
        <v>18</v>
      </c>
      <c r="Y7"/>
      <c r="Z7"/>
      <c r="AA7"/>
      <c r="AB7"/>
      <c r="AC7"/>
    </row>
    <row r="8" spans="1:29" x14ac:dyDescent="0.25">
      <c r="A8">
        <v>210082624</v>
      </c>
      <c r="B8" t="s">
        <v>48</v>
      </c>
      <c r="C8" t="s">
        <v>49</v>
      </c>
      <c r="D8" t="s">
        <v>23</v>
      </c>
      <c r="E8">
        <v>20</v>
      </c>
      <c r="F8" t="s">
        <v>46</v>
      </c>
      <c r="G8" s="24">
        <v>1666</v>
      </c>
      <c r="H8" s="24">
        <v>3740</v>
      </c>
      <c r="I8" s="24">
        <v>7506</v>
      </c>
      <c r="J8" s="24">
        <v>9270</v>
      </c>
      <c r="K8" s="24">
        <v>22182</v>
      </c>
      <c r="L8" s="22">
        <f t="shared" si="0"/>
        <v>4.8985108569174016E-3</v>
      </c>
      <c r="M8" s="6">
        <v>2</v>
      </c>
      <c r="N8">
        <v>10</v>
      </c>
      <c r="O8">
        <v>10206</v>
      </c>
      <c r="P8">
        <v>12227</v>
      </c>
      <c r="Q8">
        <v>1222.7</v>
      </c>
      <c r="R8" s="2">
        <v>849.8</v>
      </c>
      <c r="S8" s="8">
        <v>11004</v>
      </c>
      <c r="T8" s="8">
        <v>1223</v>
      </c>
      <c r="U8" s="29">
        <f t="shared" si="1"/>
        <v>7648.2</v>
      </c>
      <c r="V8" s="29">
        <f t="shared" si="2"/>
        <v>4578.8</v>
      </c>
      <c r="W8" s="8" t="s">
        <v>50</v>
      </c>
      <c r="X8" t="s">
        <v>47</v>
      </c>
      <c r="Y8"/>
      <c r="Z8"/>
      <c r="AA8"/>
      <c r="AB8"/>
      <c r="AC8"/>
    </row>
    <row r="9" spans="1:29" x14ac:dyDescent="0.25">
      <c r="G9" s="21">
        <v>1103255.4169999999</v>
      </c>
      <c r="H9" s="21">
        <v>1146854.395</v>
      </c>
      <c r="I9" s="21">
        <v>1151853.28</v>
      </c>
      <c r="J9" s="21">
        <v>1126351.8689999999</v>
      </c>
      <c r="K9" s="21">
        <v>4528314.9610000001</v>
      </c>
      <c r="L9" s="22">
        <f t="shared" si="0"/>
        <v>1</v>
      </c>
      <c r="M9" s="6"/>
      <c r="S9" s="8"/>
      <c r="U9" s="29"/>
      <c r="V9" s="29"/>
      <c r="X9"/>
      <c r="Y9"/>
      <c r="Z9"/>
      <c r="AA9"/>
      <c r="AB9"/>
      <c r="AC9"/>
    </row>
    <row r="10" spans="1:29" x14ac:dyDescent="0.25">
      <c r="G10" s="21"/>
      <c r="H10" s="21"/>
      <c r="I10" s="21"/>
      <c r="J10" s="21"/>
      <c r="K10" s="21"/>
      <c r="L10" s="7"/>
      <c r="M10" s="6"/>
      <c r="S10" s="8"/>
      <c r="U10" s="29"/>
      <c r="V10" s="29"/>
      <c r="X10"/>
      <c r="Y10"/>
      <c r="Z10"/>
      <c r="AA10"/>
      <c r="AB10"/>
      <c r="AC10"/>
    </row>
    <row r="11" spans="1:29" s="2" customFormat="1" x14ac:dyDescent="0.25">
      <c r="A11" s="2">
        <v>210135299</v>
      </c>
      <c r="B11" s="2" t="s">
        <v>22</v>
      </c>
      <c r="C11" s="2" t="s">
        <v>42</v>
      </c>
      <c r="D11" s="2" t="s">
        <v>23</v>
      </c>
      <c r="E11" s="2">
        <v>30</v>
      </c>
      <c r="F11" s="2" t="s">
        <v>17</v>
      </c>
      <c r="G11" s="24">
        <v>670119</v>
      </c>
      <c r="H11" s="24">
        <v>686415</v>
      </c>
      <c r="I11" s="24">
        <v>737235</v>
      </c>
      <c r="J11" s="24">
        <v>789006</v>
      </c>
      <c r="K11" s="24">
        <v>2882775</v>
      </c>
      <c r="L11" s="25">
        <f>K11/$K$15</f>
        <v>0.76487941332681986</v>
      </c>
      <c r="M11" s="6">
        <v>2</v>
      </c>
      <c r="N11" s="2">
        <v>10</v>
      </c>
      <c r="O11" s="2">
        <v>11348</v>
      </c>
      <c r="P11" s="2">
        <v>13479</v>
      </c>
      <c r="Q11" s="2">
        <v>1347.9</v>
      </c>
      <c r="R11" s="2">
        <v>1347.9</v>
      </c>
      <c r="S11" s="11">
        <v>12131</v>
      </c>
      <c r="T11" s="11">
        <v>1348</v>
      </c>
      <c r="U11" s="29">
        <f t="shared" si="1"/>
        <v>12131.1</v>
      </c>
      <c r="V11" s="29">
        <f t="shared" si="2"/>
        <v>1347.8999999999996</v>
      </c>
      <c r="W11" s="11" t="s">
        <v>21</v>
      </c>
      <c r="X11" s="2" t="s">
        <v>18</v>
      </c>
    </row>
    <row r="12" spans="1:29" x14ac:dyDescent="0.25">
      <c r="A12">
        <v>210082640</v>
      </c>
      <c r="B12" t="s">
        <v>51</v>
      </c>
      <c r="C12" t="s">
        <v>52</v>
      </c>
      <c r="D12" t="s">
        <v>25</v>
      </c>
      <c r="E12">
        <v>26.67</v>
      </c>
      <c r="F12" t="s">
        <v>46</v>
      </c>
      <c r="G12" s="24">
        <v>674.75100000000009</v>
      </c>
      <c r="H12" s="24">
        <v>1546.8600000000001</v>
      </c>
      <c r="I12" s="24">
        <v>1133.4750000000001</v>
      </c>
      <c r="J12" s="24">
        <v>3056.3820000000001</v>
      </c>
      <c r="K12" s="24">
        <v>6411.4680000000008</v>
      </c>
      <c r="L12" s="25">
        <f t="shared" ref="L12:L15" si="3">K12/$K$15</f>
        <v>1.7011386190055346E-3</v>
      </c>
      <c r="M12" s="6">
        <v>2.6666666666666665</v>
      </c>
      <c r="N12">
        <v>10</v>
      </c>
      <c r="O12">
        <v>13190</v>
      </c>
      <c r="P12">
        <v>15498</v>
      </c>
      <c r="Q12">
        <v>1549.8</v>
      </c>
      <c r="R12" s="2">
        <v>1347.9</v>
      </c>
      <c r="S12" s="8">
        <v>13948</v>
      </c>
      <c r="T12" s="8">
        <v>1550</v>
      </c>
      <c r="U12" s="29">
        <f t="shared" si="1"/>
        <v>12131.1</v>
      </c>
      <c r="V12" s="29">
        <f t="shared" si="2"/>
        <v>3366.8999999999996</v>
      </c>
      <c r="W12" s="8" t="s">
        <v>21</v>
      </c>
      <c r="X12" t="s">
        <v>47</v>
      </c>
      <c r="Y12"/>
      <c r="Z12"/>
      <c r="AA12"/>
      <c r="AB12"/>
      <c r="AC12"/>
    </row>
    <row r="13" spans="1:29" x14ac:dyDescent="0.25">
      <c r="A13">
        <v>210135304</v>
      </c>
      <c r="B13" t="s">
        <v>24</v>
      </c>
      <c r="C13" t="s">
        <v>43</v>
      </c>
      <c r="D13" t="s">
        <v>25</v>
      </c>
      <c r="E13">
        <v>40</v>
      </c>
      <c r="F13" t="s">
        <v>17</v>
      </c>
      <c r="G13" s="24">
        <v>202996.00000000003</v>
      </c>
      <c r="H13" s="24">
        <v>215956</v>
      </c>
      <c r="I13" s="24">
        <v>242116</v>
      </c>
      <c r="J13" s="24">
        <v>214940</v>
      </c>
      <c r="K13" s="24">
        <v>876008</v>
      </c>
      <c r="L13" s="25">
        <f t="shared" si="3"/>
        <v>0.23242899120104787</v>
      </c>
      <c r="M13" s="6">
        <v>2</v>
      </c>
      <c r="N13">
        <v>10</v>
      </c>
      <c r="O13">
        <v>14386</v>
      </c>
      <c r="P13">
        <v>16809</v>
      </c>
      <c r="Q13">
        <v>1680.9</v>
      </c>
      <c r="R13" s="2">
        <v>1347.9</v>
      </c>
      <c r="S13" s="8">
        <v>15128</v>
      </c>
      <c r="T13" s="8">
        <v>1681</v>
      </c>
      <c r="U13" s="29">
        <f t="shared" si="1"/>
        <v>12131.1</v>
      </c>
      <c r="V13" s="29">
        <f t="shared" si="2"/>
        <v>4677.8999999999996</v>
      </c>
      <c r="W13" s="8" t="s">
        <v>21</v>
      </c>
      <c r="X13" t="s">
        <v>18</v>
      </c>
      <c r="Y13"/>
      <c r="Z13"/>
      <c r="AA13"/>
      <c r="AB13"/>
      <c r="AC13"/>
    </row>
    <row r="14" spans="1:29" x14ac:dyDescent="0.25">
      <c r="A14">
        <v>210082658</v>
      </c>
      <c r="B14" t="s">
        <v>53</v>
      </c>
      <c r="C14" t="s">
        <v>54</v>
      </c>
      <c r="D14" t="s">
        <v>30</v>
      </c>
      <c r="E14">
        <v>33.33</v>
      </c>
      <c r="F14" t="s">
        <v>46</v>
      </c>
      <c r="G14" s="24">
        <v>399.96</v>
      </c>
      <c r="H14" s="24">
        <v>1199.8799999999999</v>
      </c>
      <c r="I14" s="24">
        <v>966.56999999999994</v>
      </c>
      <c r="J14" s="24">
        <v>1166.55</v>
      </c>
      <c r="K14" s="24">
        <v>3732.96</v>
      </c>
      <c r="L14" s="25">
        <f t="shared" si="3"/>
        <v>9.9045685312675654E-4</v>
      </c>
      <c r="M14" s="6">
        <v>3.333333333333333</v>
      </c>
      <c r="N14">
        <v>10</v>
      </c>
      <c r="O14">
        <v>15137</v>
      </c>
      <c r="P14">
        <v>17633</v>
      </c>
      <c r="Q14">
        <v>1763.3</v>
      </c>
      <c r="R14" s="2">
        <v>1347.9</v>
      </c>
      <c r="S14" s="8">
        <v>15870</v>
      </c>
      <c r="T14" s="8">
        <v>1763</v>
      </c>
      <c r="U14" s="29">
        <f t="shared" si="1"/>
        <v>12131.1</v>
      </c>
      <c r="V14" s="29">
        <f t="shared" si="2"/>
        <v>5501.9</v>
      </c>
      <c r="W14" s="8" t="s">
        <v>21</v>
      </c>
      <c r="X14" t="s">
        <v>47</v>
      </c>
      <c r="Y14"/>
      <c r="Z14"/>
      <c r="AA14"/>
      <c r="AB14"/>
      <c r="AC14"/>
    </row>
    <row r="15" spans="1:29" x14ac:dyDescent="0.25">
      <c r="G15" s="21">
        <v>874189.71100000001</v>
      </c>
      <c r="H15" s="21">
        <v>905117.74</v>
      </c>
      <c r="I15" s="21">
        <v>981451.04499999993</v>
      </c>
      <c r="J15" s="21">
        <v>1008168.932</v>
      </c>
      <c r="K15" s="21">
        <v>3768927.4279999998</v>
      </c>
      <c r="L15" s="25">
        <f t="shared" si="3"/>
        <v>1</v>
      </c>
      <c r="M15" s="6"/>
      <c r="S15" s="8"/>
      <c r="U15" s="29"/>
      <c r="V15" s="29"/>
      <c r="X15"/>
      <c r="Y15"/>
      <c r="Z15"/>
      <c r="AA15"/>
      <c r="AB15"/>
      <c r="AC15"/>
    </row>
    <row r="16" spans="1:29" x14ac:dyDescent="0.25">
      <c r="G16" s="21"/>
      <c r="H16" s="21"/>
      <c r="I16" s="21"/>
      <c r="J16" s="21"/>
      <c r="K16" s="21"/>
      <c r="L16" s="25"/>
      <c r="M16" s="6"/>
      <c r="S16" s="8"/>
      <c r="U16" s="29"/>
      <c r="V16" s="29"/>
      <c r="X16"/>
      <c r="Y16"/>
      <c r="Z16"/>
      <c r="AA16"/>
      <c r="AB16"/>
      <c r="AC16"/>
    </row>
    <row r="17" spans="1:29" s="2" customFormat="1" x14ac:dyDescent="0.25">
      <c r="A17" s="2">
        <v>210141240</v>
      </c>
      <c r="B17" s="2" t="s">
        <v>55</v>
      </c>
      <c r="C17" s="2" t="s">
        <v>56</v>
      </c>
      <c r="D17" s="2" t="s">
        <v>23</v>
      </c>
      <c r="E17" s="2">
        <v>40</v>
      </c>
      <c r="F17" s="2" t="s">
        <v>46</v>
      </c>
      <c r="G17" s="24">
        <v>36</v>
      </c>
      <c r="H17" s="24">
        <v>280</v>
      </c>
      <c r="I17" s="24">
        <v>200</v>
      </c>
      <c r="J17" s="24">
        <v>560</v>
      </c>
      <c r="K17" s="24">
        <v>1076</v>
      </c>
      <c r="L17" s="25">
        <f>K17/$K$23</f>
        <v>2.2326492289983704E-3</v>
      </c>
      <c r="M17" s="6">
        <v>4</v>
      </c>
      <c r="N17" s="2">
        <v>10</v>
      </c>
      <c r="O17" s="2">
        <v>17598</v>
      </c>
      <c r="P17" s="2">
        <v>20330</v>
      </c>
      <c r="Q17" s="2">
        <v>2033</v>
      </c>
      <c r="R17" s="2">
        <v>2033</v>
      </c>
      <c r="S17" s="11">
        <v>18297</v>
      </c>
      <c r="T17" s="11">
        <v>2033</v>
      </c>
      <c r="U17" s="29">
        <f t="shared" si="1"/>
        <v>18297</v>
      </c>
      <c r="V17" s="29">
        <f t="shared" si="2"/>
        <v>2033</v>
      </c>
      <c r="W17" s="11" t="s">
        <v>21</v>
      </c>
      <c r="X17" s="2" t="s">
        <v>47</v>
      </c>
    </row>
    <row r="18" spans="1:29" x14ac:dyDescent="0.25">
      <c r="A18">
        <v>210135223</v>
      </c>
      <c r="B18" t="s">
        <v>26</v>
      </c>
      <c r="C18" t="s">
        <v>37</v>
      </c>
      <c r="D18" t="s">
        <v>27</v>
      </c>
      <c r="E18">
        <v>50</v>
      </c>
      <c r="F18" t="s">
        <v>17</v>
      </c>
      <c r="G18" s="24">
        <v>60140</v>
      </c>
      <c r="H18" s="24">
        <v>61970.000000000007</v>
      </c>
      <c r="I18" s="24">
        <v>71900</v>
      </c>
      <c r="J18" s="24">
        <v>73960</v>
      </c>
      <c r="K18" s="24">
        <v>267970</v>
      </c>
      <c r="L18" s="25">
        <f t="shared" ref="L18:L23" si="4">K18/$K$23</f>
        <v>0.55602510585008669</v>
      </c>
      <c r="M18" s="6">
        <v>5</v>
      </c>
      <c r="N18">
        <v>10</v>
      </c>
      <c r="O18">
        <v>18083</v>
      </c>
      <c r="P18">
        <v>20862</v>
      </c>
      <c r="Q18">
        <v>2086.1999999999998</v>
      </c>
      <c r="R18" s="2">
        <v>2033</v>
      </c>
      <c r="S18" s="8">
        <v>18776</v>
      </c>
      <c r="T18" s="8">
        <v>2086</v>
      </c>
      <c r="U18" s="29">
        <f t="shared" si="1"/>
        <v>18297</v>
      </c>
      <c r="V18" s="29">
        <f t="shared" si="2"/>
        <v>2565</v>
      </c>
      <c r="W18" s="8" t="s">
        <v>21</v>
      </c>
      <c r="X18" t="s">
        <v>18</v>
      </c>
      <c r="Y18"/>
      <c r="Z18"/>
      <c r="AA18"/>
      <c r="AB18"/>
      <c r="AC18"/>
    </row>
    <row r="19" spans="1:29" s="12" customFormat="1" x14ac:dyDescent="0.25">
      <c r="A19" s="12">
        <v>210229789</v>
      </c>
      <c r="B19" s="12" t="s">
        <v>28</v>
      </c>
      <c r="C19" s="12" t="s">
        <v>35</v>
      </c>
      <c r="D19" s="12" t="s">
        <v>25</v>
      </c>
      <c r="E19" s="12">
        <v>60</v>
      </c>
      <c r="F19" s="12" t="s">
        <v>17</v>
      </c>
      <c r="G19" s="24">
        <v>45990</v>
      </c>
      <c r="H19" s="24">
        <v>45042</v>
      </c>
      <c r="I19" s="24">
        <v>49146</v>
      </c>
      <c r="J19" s="24">
        <v>44178</v>
      </c>
      <c r="K19" s="24">
        <v>184356</v>
      </c>
      <c r="L19" s="25">
        <f t="shared" si="4"/>
        <v>0.38253000117214087</v>
      </c>
      <c r="M19" s="6">
        <v>4.2105263157894735</v>
      </c>
      <c r="N19" s="12">
        <v>10</v>
      </c>
      <c r="O19" s="12">
        <v>24003</v>
      </c>
      <c r="P19" s="12">
        <v>27351</v>
      </c>
      <c r="Q19" s="12">
        <v>2735.1</v>
      </c>
      <c r="R19" s="2">
        <v>2033</v>
      </c>
      <c r="S19" s="13">
        <v>24616</v>
      </c>
      <c r="T19" s="13">
        <v>2735</v>
      </c>
      <c r="U19" s="29">
        <f t="shared" si="1"/>
        <v>18297</v>
      </c>
      <c r="V19" s="29">
        <f t="shared" si="2"/>
        <v>9054</v>
      </c>
      <c r="W19" s="13" t="s">
        <v>21</v>
      </c>
      <c r="X19" s="12" t="s">
        <v>18</v>
      </c>
    </row>
    <row r="20" spans="1:29" x14ac:dyDescent="0.25">
      <c r="A20">
        <v>210141258</v>
      </c>
      <c r="B20" t="s">
        <v>57</v>
      </c>
      <c r="C20" t="s">
        <v>58</v>
      </c>
      <c r="D20" t="s">
        <v>25</v>
      </c>
      <c r="E20">
        <v>53.33</v>
      </c>
      <c r="F20" t="s">
        <v>46</v>
      </c>
      <c r="G20" s="24">
        <v>0</v>
      </c>
      <c r="H20" s="24">
        <v>0</v>
      </c>
      <c r="I20" s="24">
        <v>0</v>
      </c>
      <c r="J20" s="24">
        <v>0</v>
      </c>
      <c r="K20" s="24">
        <v>0</v>
      </c>
      <c r="L20" s="25">
        <f t="shared" si="4"/>
        <v>0</v>
      </c>
      <c r="M20" s="6">
        <v>5.333333333333333</v>
      </c>
      <c r="N20">
        <v>10</v>
      </c>
      <c r="O20">
        <v>26454</v>
      </c>
      <c r="P20">
        <v>30038</v>
      </c>
      <c r="Q20">
        <v>3003.8</v>
      </c>
      <c r="R20" s="2">
        <v>2033</v>
      </c>
      <c r="S20" s="8">
        <v>27034</v>
      </c>
      <c r="T20" s="8">
        <v>3004</v>
      </c>
      <c r="U20" s="29">
        <f t="shared" si="1"/>
        <v>18297</v>
      </c>
      <c r="V20" s="11">
        <f t="shared" si="2"/>
        <v>11741</v>
      </c>
      <c r="W20" s="8" t="s">
        <v>21</v>
      </c>
      <c r="X20" t="s">
        <v>47</v>
      </c>
      <c r="Y20"/>
      <c r="Z20"/>
      <c r="AA20"/>
      <c r="AB20"/>
      <c r="AC20"/>
    </row>
    <row r="21" spans="1:29" x14ac:dyDescent="0.25">
      <c r="A21">
        <v>210141266</v>
      </c>
      <c r="B21" t="s">
        <v>59</v>
      </c>
      <c r="C21" t="s">
        <v>60</v>
      </c>
      <c r="D21" t="s">
        <v>27</v>
      </c>
      <c r="E21">
        <v>66.67</v>
      </c>
      <c r="F21" t="s">
        <v>46</v>
      </c>
      <c r="G21" s="24">
        <v>0</v>
      </c>
      <c r="H21" s="24">
        <v>0</v>
      </c>
      <c r="I21" s="24">
        <v>0</v>
      </c>
      <c r="J21" s="24">
        <v>66.67</v>
      </c>
      <c r="K21" s="24">
        <v>66.67</v>
      </c>
      <c r="L21" s="25">
        <f t="shared" si="4"/>
        <v>1.383371041796667E-4</v>
      </c>
      <c r="M21" s="6">
        <v>6.6666666666666661</v>
      </c>
      <c r="N21">
        <v>10</v>
      </c>
      <c r="O21">
        <v>28763</v>
      </c>
      <c r="P21">
        <v>32570</v>
      </c>
      <c r="Q21">
        <v>3257</v>
      </c>
      <c r="R21" s="2">
        <v>2033</v>
      </c>
      <c r="S21" s="8">
        <v>29313</v>
      </c>
      <c r="T21" s="8">
        <v>3257</v>
      </c>
      <c r="U21" s="29">
        <f t="shared" si="1"/>
        <v>18297</v>
      </c>
      <c r="V21" s="11">
        <f t="shared" si="2"/>
        <v>14273</v>
      </c>
      <c r="W21" s="8" t="s">
        <v>21</v>
      </c>
      <c r="X21" t="s">
        <v>47</v>
      </c>
      <c r="Y21"/>
      <c r="Z21"/>
      <c r="AA21"/>
      <c r="AB21"/>
      <c r="AC21"/>
    </row>
    <row r="22" spans="1:29" s="12" customFormat="1" x14ac:dyDescent="0.25">
      <c r="A22" s="12">
        <v>210229797</v>
      </c>
      <c r="B22" s="12" t="s">
        <v>29</v>
      </c>
      <c r="C22" s="12" t="s">
        <v>36</v>
      </c>
      <c r="D22" s="12" t="s">
        <v>30</v>
      </c>
      <c r="E22" s="12">
        <v>75</v>
      </c>
      <c r="F22" s="12" t="s">
        <v>17</v>
      </c>
      <c r="G22" s="24">
        <v>10425</v>
      </c>
      <c r="H22" s="24">
        <v>11497.5</v>
      </c>
      <c r="I22" s="24">
        <v>5062.5</v>
      </c>
      <c r="J22" s="24">
        <v>1485</v>
      </c>
      <c r="K22" s="24">
        <v>28470</v>
      </c>
      <c r="L22" s="25">
        <f t="shared" si="4"/>
        <v>5.9073906644594429E-2</v>
      </c>
      <c r="M22" s="6">
        <v>5.2631578947368416</v>
      </c>
      <c r="N22" s="12">
        <v>10</v>
      </c>
      <c r="O22" s="12">
        <v>30003</v>
      </c>
      <c r="P22" s="12">
        <v>33929</v>
      </c>
      <c r="Q22" s="12">
        <v>3392.9</v>
      </c>
      <c r="R22" s="2">
        <v>2033</v>
      </c>
      <c r="S22" s="13">
        <v>30536</v>
      </c>
      <c r="T22" s="13">
        <v>3393</v>
      </c>
      <c r="U22" s="29">
        <f t="shared" si="1"/>
        <v>18297</v>
      </c>
      <c r="V22" s="11">
        <f t="shared" si="2"/>
        <v>15632</v>
      </c>
      <c r="W22" s="13" t="s">
        <v>21</v>
      </c>
      <c r="X22" s="12" t="s">
        <v>18</v>
      </c>
    </row>
    <row r="23" spans="1:29" x14ac:dyDescent="0.25">
      <c r="G23" s="23">
        <v>116591</v>
      </c>
      <c r="H23" s="21">
        <v>118789.5</v>
      </c>
      <c r="I23" s="21">
        <v>126308.5</v>
      </c>
      <c r="J23" s="21">
        <v>120249.67</v>
      </c>
      <c r="K23" s="28">
        <v>481938.67</v>
      </c>
      <c r="L23" s="25">
        <f t="shared" si="4"/>
        <v>1</v>
      </c>
      <c r="M23" s="7"/>
      <c r="U23" s="9"/>
      <c r="V23" s="8"/>
      <c r="W23" s="10"/>
      <c r="X23" s="8"/>
      <c r="Y23" s="10"/>
      <c r="AB23" s="8"/>
      <c r="AC23"/>
    </row>
    <row r="24" spans="1:29" x14ac:dyDescent="0.25">
      <c r="G24" s="26"/>
      <c r="H24" s="27"/>
      <c r="I24" s="27"/>
      <c r="J24" s="27"/>
      <c r="K24" s="27"/>
      <c r="L24" s="7"/>
      <c r="M24" s="7"/>
      <c r="U24" s="9"/>
      <c r="V24" s="8"/>
      <c r="W24" s="10"/>
      <c r="X24" s="8"/>
      <c r="Y24" s="10"/>
      <c r="AB24" s="8"/>
      <c r="AC24"/>
    </row>
    <row r="25" spans="1:29" x14ac:dyDescent="0.25">
      <c r="G25" s="6"/>
      <c r="H25" s="7"/>
      <c r="I25" s="7"/>
      <c r="J25" s="7"/>
      <c r="K25" s="7"/>
      <c r="L25" s="7"/>
      <c r="M25" s="7"/>
      <c r="U25" s="9"/>
      <c r="V25" s="8"/>
      <c r="W25" s="10"/>
      <c r="X25" s="8"/>
      <c r="Y25" s="10"/>
      <c r="AB25" s="8"/>
      <c r="AC25"/>
    </row>
    <row r="26" spans="1:29" x14ac:dyDescent="0.25">
      <c r="G26" s="6"/>
      <c r="H26" s="7"/>
      <c r="I26" s="7"/>
      <c r="J26" s="7"/>
      <c r="K26" s="7"/>
      <c r="L26" s="7"/>
      <c r="M26" s="7"/>
      <c r="U26" s="9"/>
      <c r="V26" s="8"/>
      <c r="W26" s="10"/>
      <c r="X26" s="8"/>
      <c r="Y26" s="10"/>
      <c r="AB26" s="8"/>
      <c r="AC26"/>
    </row>
    <row r="27" spans="1:29" x14ac:dyDescent="0.25">
      <c r="G27" s="6"/>
      <c r="H27" s="7"/>
      <c r="I27" s="7"/>
      <c r="J27" s="7"/>
      <c r="K27" s="7"/>
      <c r="L27" s="7"/>
      <c r="M27" s="7"/>
      <c r="U27" s="9"/>
      <c r="V27" s="8"/>
      <c r="W27" s="10"/>
      <c r="X27" s="8"/>
      <c r="Y27" s="10"/>
      <c r="AB27" s="8"/>
      <c r="AC27"/>
    </row>
    <row r="28" spans="1:29" x14ac:dyDescent="0.25">
      <c r="G28" s="6"/>
      <c r="H28" s="7"/>
      <c r="I28" s="7"/>
      <c r="J28" s="7"/>
      <c r="K28" s="7"/>
      <c r="L28" s="7"/>
      <c r="M28" s="7"/>
      <c r="U28" s="9"/>
      <c r="V28" s="8"/>
      <c r="W28" s="10"/>
      <c r="X28" s="8"/>
      <c r="Y28" s="10"/>
      <c r="AB28" s="8"/>
      <c r="AC28"/>
    </row>
    <row r="29" spans="1:29" x14ac:dyDescent="0.25">
      <c r="G29" s="6"/>
      <c r="H29" s="7"/>
      <c r="I29" s="7"/>
      <c r="J29" s="7"/>
      <c r="K29" s="7"/>
      <c r="L29" s="7"/>
      <c r="M29" s="7"/>
      <c r="U29" s="9"/>
      <c r="V29" s="8"/>
      <c r="W29" s="10"/>
      <c r="X29" s="8"/>
      <c r="Y29" s="10"/>
      <c r="AB29" s="8"/>
      <c r="AC29"/>
    </row>
    <row r="30" spans="1:29" x14ac:dyDescent="0.25">
      <c r="G30" s="6"/>
      <c r="H30" s="7"/>
      <c r="I30" s="7"/>
      <c r="J30" s="7"/>
      <c r="K30" s="7"/>
      <c r="L30" s="7"/>
      <c r="M30" s="7"/>
      <c r="U30" s="9"/>
      <c r="V30" s="8"/>
      <c r="W30" s="10"/>
      <c r="X30" s="8"/>
      <c r="Y30" s="10"/>
      <c r="AB30" s="8"/>
      <c r="AC30"/>
    </row>
    <row r="31" spans="1:29" x14ac:dyDescent="0.25">
      <c r="G31" s="6"/>
      <c r="U31" s="9"/>
      <c r="V31" s="8"/>
      <c r="W31" s="10"/>
      <c r="X31" s="8"/>
      <c r="Y31" s="10"/>
      <c r="AB31" s="8"/>
      <c r="AC31"/>
    </row>
    <row r="32" spans="1:29" x14ac:dyDescent="0.25">
      <c r="G32" s="6"/>
      <c r="Z32" s="8"/>
      <c r="AA32" s="10"/>
      <c r="AB32" s="8"/>
      <c r="AC32"/>
    </row>
    <row r="33" spans="7:7" x14ac:dyDescent="0.25">
      <c r="G33" s="7"/>
    </row>
    <row r="34" spans="7:7" x14ac:dyDescent="0.25">
      <c r="G34" s="7"/>
    </row>
  </sheetData>
  <sortState ref="A35:AU39">
    <sortCondition ref="N35:N39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2021-02-02T17:03:44Z</dcterms:created>
  <dcterms:modified xsi:type="dcterms:W3CDTF">2022-02-02T14:13:29Z</dcterms:modified>
</cp:coreProperties>
</file>