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4\2024. II. április 1\"/>
    </mc:Choice>
  </mc:AlternateContent>
  <bookViews>
    <workbookView xWindow="240" yWindow="375" windowWidth="11295" windowHeight="8805"/>
  </bookViews>
  <sheets>
    <sheet name="Munka1" sheetId="1" r:id="rId1"/>
    <sheet name="ÚJ" sheetId="4" r:id="rId2"/>
  </sheets>
  <calcPr calcId="162913"/>
</workbook>
</file>

<file path=xl/calcChain.xml><?xml version="1.0" encoding="utf-8"?>
<calcChain xmlns="http://schemas.openxmlformats.org/spreadsheetml/2006/main">
  <c r="V6" i="1" l="1"/>
  <c r="M6" i="1"/>
  <c r="K6" i="1"/>
  <c r="V23" i="1"/>
  <c r="K21" i="1"/>
  <c r="M23" i="1"/>
  <c r="K23" i="1"/>
  <c r="M21" i="1"/>
  <c r="R13" i="1" l="1"/>
  <c r="S26" i="1" l="1"/>
  <c r="T26" i="1"/>
  <c r="U26" i="1"/>
  <c r="R26" i="1"/>
  <c r="S13" i="1"/>
  <c r="T13" i="1"/>
  <c r="U13" i="1"/>
  <c r="K25" i="1" l="1"/>
  <c r="M18" i="1" l="1"/>
  <c r="M20" i="1"/>
  <c r="M22" i="1"/>
  <c r="M19" i="1"/>
  <c r="M24" i="1"/>
  <c r="M25" i="1"/>
  <c r="M9" i="1"/>
  <c r="M10" i="1"/>
  <c r="M11" i="1"/>
  <c r="M12" i="1"/>
  <c r="M8" i="1"/>
  <c r="M16" i="1"/>
  <c r="M17" i="1"/>
  <c r="M15" i="1"/>
  <c r="M5" i="1"/>
  <c r="M7" i="1"/>
  <c r="M4" i="1"/>
  <c r="V16" i="1" l="1"/>
  <c r="V17" i="1"/>
  <c r="V18" i="1"/>
  <c r="V20" i="1"/>
  <c r="V22" i="1"/>
  <c r="V19" i="1"/>
  <c r="V24" i="1"/>
  <c r="V25" i="1"/>
  <c r="V15" i="1"/>
  <c r="K19" i="1" l="1"/>
  <c r="K24" i="1"/>
  <c r="K22" i="1"/>
  <c r="K20" i="1"/>
  <c r="K18" i="1"/>
  <c r="K16" i="1"/>
  <c r="K17" i="1"/>
  <c r="V26" i="1" l="1"/>
  <c r="V4" i="1"/>
  <c r="V7" i="1"/>
  <c r="V9" i="1"/>
  <c r="V5" i="1"/>
  <c r="V10" i="1"/>
  <c r="V11" i="1"/>
  <c r="V12" i="1"/>
  <c r="V8" i="1"/>
  <c r="K4" i="1"/>
  <c r="K7" i="1"/>
  <c r="K9" i="1"/>
  <c r="K5" i="1"/>
  <c r="K10" i="1"/>
  <c r="K11" i="1"/>
  <c r="K12" i="1"/>
  <c r="K8" i="1"/>
  <c r="W21" i="1" l="1"/>
  <c r="W23" i="1"/>
  <c r="V13" i="1"/>
  <c r="W20" i="1"/>
  <c r="W15" i="1"/>
  <c r="W26" i="1"/>
  <c r="W16" i="1"/>
  <c r="W18" i="1"/>
  <c r="W25" i="1"/>
  <c r="W19" i="1"/>
  <c r="W17" i="1"/>
  <c r="W22" i="1"/>
  <c r="W24" i="1"/>
  <c r="W4" i="1" l="1"/>
  <c r="W6" i="1"/>
  <c r="W13" i="1"/>
  <c r="W11" i="1"/>
  <c r="W12" i="1"/>
  <c r="W5" i="1"/>
  <c r="W10" i="1"/>
  <c r="W7" i="1"/>
  <c r="W9" i="1"/>
  <c r="W8" i="1"/>
</calcChain>
</file>

<file path=xl/sharedStrings.xml><?xml version="1.0" encoding="utf-8"?>
<sst xmlns="http://schemas.openxmlformats.org/spreadsheetml/2006/main" count="337" uniqueCount="141">
  <si>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</si>
  <si>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</si>
  <si>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</si>
  <si>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</si>
  <si>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</si>
  <si>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</si>
  <si>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</si>
  <si>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</si>
  <si>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</si>
  <si>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</si>
  <si>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</si>
  <si>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</si>
  <si>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</si>
  <si>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</si>
  <si>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</si>
  <si>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</si>
  <si>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</si>
  <si>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</si>
  <si>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</si>
  <si>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</si>
  <si>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</si>
  <si>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</si>
  <si>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</si>
  <si>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</si>
  <si>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</si>
  <si>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</si>
  <si>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</si>
  <si>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</si>
  <si>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</si>
  <si>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</si>
  <si>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</si>
  <si>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</si>
  <si>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</si>
  <si>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</si>
  <si>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</si>
  <si>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</si>
  <si>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</si>
  <si>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</si>
  <si>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</si>
  <si>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</si>
  <si>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</si>
  <si>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</si>
  <si>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</si>
  <si>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</si>
  <si>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</si>
  <si>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</si>
  <si>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</si>
  <si>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</si>
  <si>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</si>
  <si>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</si>
  <si>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</si>
  <si>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</si>
  <si>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</si>
  <si>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</si>
  <si>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</si>
  <si>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</si>
  <si>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</si>
  <si>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</si>
  <si>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</si>
  <si>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</si>
  <si>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</si>
  <si>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</si>
  <si>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</si>
  <si>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</si>
  <si>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</si>
  <si>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</si>
  <si>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</si>
  <si>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</si>
  <si>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</si>
  <si>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</si>
  <si>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</si>
  <si>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</si>
  <si>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</si>
  <si>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</si>
  <si>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</si>
  <si>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</si>
  <si>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</si>
  <si>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</si>
  <si>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</si>
  <si>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</si>
  <si>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</si>
  <si>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</si>
  <si>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</si>
  <si>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</si>
  <si>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</si>
  <si>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</si>
  <si>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</si>
  <si>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</si>
  <si>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</si>
  <si>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</si>
  <si>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</si>
  <si>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Időszak</t>
  </si>
  <si>
    <t>Név</t>
  </si>
  <si>
    <t>SumOfDoboz</t>
  </si>
  <si>
    <t>TTT-kód</t>
  </si>
  <si>
    <t>Kiszerelés</t>
  </si>
  <si>
    <t>Egyenértékűségi csoport</t>
  </si>
  <si>
    <t>Egyenértékű,de nem helyettesíthető</t>
  </si>
  <si>
    <t>Nagykeres-kedelmi ár (Ft)</t>
  </si>
  <si>
    <t>Normatív támogatási technika</t>
  </si>
  <si>
    <t>Normatív támogatási kategória (%)</t>
  </si>
  <si>
    <t>Normatív támogatási összeg (Ft)</t>
  </si>
  <si>
    <t>Térítési díj normatív támogatás esetén (Ft)</t>
  </si>
  <si>
    <t>Emelt támogatási technika</t>
  </si>
  <si>
    <t>Emelt támogatási kategória (%)</t>
  </si>
  <si>
    <t>Emelt támogatási összeg (Ft)</t>
  </si>
  <si>
    <t>Térítési díj emelt támogatás esetén (Ft)</t>
  </si>
  <si>
    <t>Eü 50</t>
  </si>
  <si>
    <t>Eü 70</t>
  </si>
  <si>
    <t>Eü 90</t>
  </si>
  <si>
    <t>Kiemelt támogatási technika</t>
  </si>
  <si>
    <t>Közgyógyon kiváltható-e</t>
  </si>
  <si>
    <t>BESOROLAS</t>
  </si>
  <si>
    <t>Pras termék</t>
  </si>
  <si>
    <t>OGYI-T-10010/09</t>
  </si>
  <si>
    <t>1x tálcás csomogalásban előre összeszerelt fecskendőrendszert tartalmazó</t>
  </si>
  <si>
    <t>NOMIN</t>
  </si>
  <si>
    <t>Igen</t>
  </si>
  <si>
    <t>Goodwill Pharma Orvos-, és Gyógyszertudományi Nyilvánosan Működő Részvénytársaság</t>
  </si>
  <si>
    <t>OGYI-T-10010/11</t>
  </si>
  <si>
    <t>OGYI-T-10010/15</t>
  </si>
  <si>
    <t>8/h1,8/h2</t>
  </si>
  <si>
    <t>OGYI-T-21283/01</t>
  </si>
  <si>
    <t>LEUPRORELIN SANDOZ 3,6 MG IMPLANTÁTUM</t>
  </si>
  <si>
    <t>Sandoz Hungária Kereskedelmi Korlátolt Felelősségű Társaság</t>
  </si>
  <si>
    <t>22925 (PL)</t>
  </si>
  <si>
    <t>RESELIGO 3,6 MG IMPLANT W AMPULKO-STRZYKAWCE</t>
  </si>
  <si>
    <t>1x</t>
  </si>
  <si>
    <t>8/c,8/h1,24</t>
  </si>
  <si>
    <t>Zentiva Pharma Gyógyszermarketing Kereskedelmi és Szolgáltató Korlátolt Felelősségű Társaság</t>
  </si>
  <si>
    <t>Zentiva, k.s.</t>
  </si>
  <si>
    <t>H/16/02106/001 (SI)</t>
  </si>
  <si>
    <t>RESELIGO 3,6 MG IMPLANTAT V NAPOLNJENI INJEKCIJSKI BRIZGI</t>
  </si>
  <si>
    <t>2023/szeptember</t>
  </si>
  <si>
    <t>2023/október</t>
  </si>
  <si>
    <t>2023/november</t>
  </si>
  <si>
    <t>2023/december</t>
  </si>
  <si>
    <t>210230706</t>
  </si>
  <si>
    <t>210230756</t>
  </si>
  <si>
    <t>210230764</t>
  </si>
  <si>
    <t>más TTT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</si>
</sst>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/>
      </patternFill>
    </fill>
    <fill>
      <patternFill patternType="solid">
        <fgColor indexed="22"/>
        <bgColor indexed="0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15" fillId="3" borderId="0" applyNumberFormat="0" applyBorder="0" applyAlignment="0" applyProtection="0"/>
  </cellStyleXfs>
  <cellXfs count="110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5" fontId="8" fillId="0" borderId="6" xfId="1" applyNumberFormat="1" applyFont="1" applyFill="1" applyBorder="1"/>
    <xf numFmtId="165" fontId="6" fillId="0" borderId="6" xfId="1" applyNumberFormat="1" applyFont="1" applyFill="1" applyBorder="1" applyAlignment="1">
      <alignment horizontal="right"/>
    </xf>
    <xf numFmtId="0" fontId="9" fillId="0" borderId="10" xfId="0" applyFont="1" applyFill="1" applyBorder="1"/>
    <xf numFmtId="165" fontId="8" fillId="0" borderId="10" xfId="1" applyNumberFormat="1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0" fontId="6" fillId="0" borderId="6" xfId="2" applyNumberFormat="1" applyFont="1" applyFill="1" applyBorder="1"/>
    <xf numFmtId="10" fontId="6" fillId="0" borderId="10" xfId="2" applyNumberFormat="1" applyFont="1" applyFill="1" applyBorder="1"/>
    <xf numFmtId="165" fontId="6" fillId="0" borderId="12" xfId="1" applyNumberFormat="1" applyFont="1" applyFill="1" applyBorder="1"/>
    <xf numFmtId="165" fontId="11" fillId="0" borderId="6" xfId="0" applyNumberFormat="1" applyFont="1" applyBorder="1"/>
    <xf numFmtId="0" fontId="12" fillId="0" borderId="6" xfId="0" applyFont="1" applyFill="1" applyBorder="1"/>
    <xf numFmtId="0" fontId="13" fillId="0" borderId="0" xfId="0" applyFont="1"/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6" fillId="0" borderId="6" xfId="3" applyFont="1" applyFill="1" applyBorder="1" applyAlignment="1"/>
    <xf numFmtId="0" fontId="5" fillId="0" borderId="0" xfId="0" applyFont="1" applyBorder="1"/>
    <xf numFmtId="0" fontId="6" fillId="0" borderId="6" xfId="3" applyNumberFormat="1" applyFont="1" applyFill="1" applyBorder="1" applyAlignment="1"/>
    <xf numFmtId="0" fontId="13" fillId="0" borderId="0" xfId="0" applyFont="1" applyBorder="1"/>
    <xf numFmtId="0" fontId="7" fillId="0" borderId="6" xfId="0" applyFont="1" applyFill="1" applyBorder="1"/>
    <xf numFmtId="0" fontId="6" fillId="0" borderId="6" xfId="0" applyFont="1" applyBorder="1"/>
    <xf numFmtId="165" fontId="11" fillId="0" borderId="12" xfId="1" applyNumberFormat="1" applyFont="1" applyFill="1" applyBorder="1"/>
    <xf numFmtId="0" fontId="6" fillId="0" borderId="12" xfId="0" applyFont="1" applyFill="1" applyBorder="1"/>
    <xf numFmtId="165" fontId="10" fillId="0" borderId="6" xfId="1" applyNumberFormat="1" applyFont="1" applyFill="1" applyBorder="1" applyAlignment="1">
      <alignment horizontal="center"/>
    </xf>
    <xf numFmtId="164" fontId="10" fillId="0" borderId="6" xfId="1" applyNumberFormat="1" applyFont="1" applyFill="1" applyBorder="1" applyAlignment="1">
      <alignment horizontal="center"/>
    </xf>
    <xf numFmtId="165" fontId="8" fillId="0" borderId="6" xfId="1" applyNumberFormat="1" applyFont="1" applyFill="1" applyBorder="1" applyAlignment="1">
      <alignment horizontal="center"/>
    </xf>
    <xf numFmtId="164" fontId="10" fillId="0" borderId="12" xfId="1" applyNumberFormat="1" applyFont="1" applyFill="1" applyBorder="1" applyAlignment="1">
      <alignment horizontal="center"/>
    </xf>
    <xf numFmtId="165" fontId="8" fillId="0" borderId="10" xfId="1" applyNumberFormat="1" applyFont="1" applyFill="1" applyBorder="1" applyAlignment="1">
      <alignment horizontal="center"/>
    </xf>
    <xf numFmtId="165" fontId="10" fillId="0" borderId="10" xfId="1" applyNumberFormat="1" applyFont="1" applyFill="1" applyBorder="1" applyAlignment="1">
      <alignment horizontal="center"/>
    </xf>
    <xf numFmtId="164" fontId="10" fillId="0" borderId="1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>
      <alignment horizontal="center"/>
    </xf>
    <xf numFmtId="164" fontId="10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8" fillId="0" borderId="12" xfId="1" applyNumberFormat="1" applyFont="1" applyFill="1" applyBorder="1" applyAlignment="1">
      <alignment horizontal="center"/>
    </xf>
    <xf numFmtId="165" fontId="1" fillId="0" borderId="12" xfId="1" applyNumberFormat="1" applyFont="1" applyFill="1" applyBorder="1"/>
    <xf numFmtId="10" fontId="6" fillId="0" borderId="12" xfId="2" applyNumberFormat="1" applyFont="1" applyFill="1" applyBorder="1"/>
    <xf numFmtId="165" fontId="11" fillId="0" borderId="10" xfId="1" applyNumberFormat="1" applyFont="1" applyFill="1" applyBorder="1"/>
    <xf numFmtId="0" fontId="12" fillId="0" borderId="2" xfId="0" applyFont="1" applyFill="1" applyBorder="1"/>
    <xf numFmtId="165" fontId="8" fillId="0" borderId="2" xfId="1" applyNumberFormat="1" applyFont="1" applyFill="1" applyBorder="1" applyAlignment="1">
      <alignment horizontal="center"/>
    </xf>
    <xf numFmtId="0" fontId="6" fillId="0" borderId="2" xfId="3" applyFont="1" applyFill="1" applyBorder="1" applyAlignment="1"/>
    <xf numFmtId="165" fontId="11" fillId="0" borderId="2" xfId="1" applyNumberFormat="1" applyFont="1" applyFill="1" applyBorder="1"/>
    <xf numFmtId="0" fontId="13" fillId="0" borderId="13" xfId="0" applyFont="1" applyBorder="1"/>
    <xf numFmtId="165" fontId="8" fillId="0" borderId="6" xfId="1" applyNumberFormat="1" applyFont="1" applyFill="1" applyBorder="1" applyAlignment="1">
      <alignment horizontal="right"/>
    </xf>
    <xf numFmtId="165" fontId="8" fillId="0" borderId="10" xfId="1" applyNumberFormat="1" applyFont="1" applyFill="1" applyBorder="1" applyAlignment="1">
      <alignment horizontal="right"/>
    </xf>
    <xf numFmtId="165" fontId="6" fillId="0" borderId="12" xfId="1" applyNumberFormat="1" applyFont="1" applyFill="1" applyBorder="1" applyAlignment="1">
      <alignment horizontal="right"/>
    </xf>
    <xf numFmtId="10" fontId="11" fillId="0" borderId="12" xfId="2" applyNumberFormat="1" applyFont="1" applyFill="1" applyBorder="1"/>
    <xf numFmtId="165" fontId="16" fillId="0" borderId="6" xfId="4" applyNumberFormat="1" applyFont="1" applyFill="1" applyBorder="1" applyAlignment="1">
      <alignment horizontal="center"/>
    </xf>
    <xf numFmtId="0" fontId="6" fillId="0" borderId="12" xfId="3" applyFont="1" applyFill="1" applyBorder="1" applyAlignment="1"/>
    <xf numFmtId="0" fontId="6" fillId="0" borderId="12" xfId="3" applyNumberFormat="1" applyFont="1" applyFill="1" applyBorder="1" applyAlignment="1"/>
    <xf numFmtId="165" fontId="10" fillId="0" borderId="12" xfId="1" applyNumberFormat="1" applyFont="1" applyFill="1" applyBorder="1" applyAlignment="1">
      <alignment horizontal="center"/>
    </xf>
    <xf numFmtId="0" fontId="10" fillId="0" borderId="7" xfId="0" applyFont="1" applyFill="1" applyBorder="1"/>
    <xf numFmtId="165" fontId="10" fillId="0" borderId="7" xfId="1" applyNumberFormat="1" applyFont="1" applyFill="1" applyBorder="1" applyAlignment="1">
      <alignment horizontal="center"/>
    </xf>
    <xf numFmtId="165" fontId="16" fillId="0" borderId="7" xfId="4" applyNumberFormat="1" applyFont="1" applyFill="1" applyBorder="1" applyAlignment="1">
      <alignment horizontal="center"/>
    </xf>
    <xf numFmtId="164" fontId="10" fillId="0" borderId="7" xfId="1" applyNumberFormat="1" applyFont="1" applyFill="1" applyBorder="1" applyAlignment="1">
      <alignment horizontal="center"/>
    </xf>
    <xf numFmtId="165" fontId="8" fillId="0" borderId="7" xfId="1" applyNumberFormat="1" applyFont="1" applyFill="1" applyBorder="1" applyAlignment="1">
      <alignment horizontal="right"/>
    </xf>
    <xf numFmtId="165" fontId="10" fillId="0" borderId="7" xfId="1" applyNumberFormat="1" applyFont="1" applyFill="1" applyBorder="1"/>
    <xf numFmtId="0" fontId="8" fillId="0" borderId="7" xfId="0" applyFont="1" applyBorder="1"/>
    <xf numFmtId="165" fontId="1" fillId="0" borderId="7" xfId="1" applyNumberFormat="1" applyFont="1" applyFill="1" applyBorder="1"/>
    <xf numFmtId="10" fontId="1" fillId="0" borderId="7" xfId="2" applyNumberFormat="1" applyFont="1" applyFill="1" applyBorder="1"/>
    <xf numFmtId="10" fontId="1" fillId="0" borderId="6" xfId="2" applyNumberFormat="1" applyFont="1" applyFill="1" applyBorder="1"/>
    <xf numFmtId="165" fontId="3" fillId="2" borderId="2" xfId="1" applyNumberFormat="1" applyFont="1" applyFill="1" applyBorder="1" applyAlignment="1">
      <alignment horizontal="center" vertical="center" wrapText="1"/>
    </xf>
    <xf numFmtId="0" fontId="0" fillId="5" borderId="0" xfId="0" applyFill="1"/>
    <xf numFmtId="0" fontId="17" fillId="4" borderId="14" xfId="3" applyFont="1" applyFill="1" applyBorder="1" applyAlignment="1">
      <alignment horizontal="center"/>
    </xf>
    <xf numFmtId="0" fontId="17" fillId="0" borderId="15" xfId="3" applyFont="1" applyFill="1" applyBorder="1" applyAlignment="1">
      <alignment horizontal="right" wrapText="1"/>
    </xf>
    <xf numFmtId="0" fontId="17" fillId="0" borderId="15" xfId="3" applyFont="1" applyFill="1" applyBorder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5" fontId="14" fillId="0" borderId="2" xfId="1" applyNumberFormat="1" applyFont="1" applyFill="1" applyBorder="1" applyAlignment="1">
      <alignment horizontal="center" vertical="center" wrapText="1"/>
    </xf>
    <xf numFmtId="165" fontId="14" fillId="0" borderId="7" xfId="1" applyNumberFormat="1" applyFont="1" applyFill="1" applyBorder="1" applyAlignment="1">
      <alignment horizontal="center" vertical="center" wrapText="1"/>
    </xf>
    <xf numFmtId="165" fontId="14" fillId="0" borderId="10" xfId="1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5" fillId="0" borderId="0" xfId="0" applyFont="1" applyFill="1"/>
    <xf numFmtId="165" fontId="1" fillId="0" borderId="2" xfId="1" applyNumberFormat="1" applyFont="1" applyFill="1" applyBorder="1"/>
    <xf numFmtId="0" fontId="9" fillId="0" borderId="2" xfId="0" applyFont="1" applyFill="1" applyBorder="1"/>
    <xf numFmtId="0" fontId="0" fillId="0" borderId="6" xfId="0" applyFont="1" applyBorder="1"/>
    <xf numFmtId="165" fontId="8" fillId="0" borderId="2" xfId="1" applyNumberFormat="1" applyFont="1" applyFill="1" applyBorder="1"/>
    <xf numFmtId="0" fontId="8" fillId="0" borderId="2" xfId="3" applyFont="1" applyFill="1" applyBorder="1" applyAlignment="1"/>
  </cellXfs>
  <cellStyles count="5">
    <cellStyle name="Ezres" xfId="1" builtinId="3"/>
    <cellStyle name="Jelölőszín 6" xfId="4" builtinId="49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30"/>
  <sheetViews>
    <sheetView tabSelected="1" zoomScaleNormal="100" workbookViewId="0">
      <selection activeCell="D13" sqref="D13"/>
    </sheetView>
  </sheetViews>
  <sheetFormatPr defaultRowHeight="15" x14ac:dyDescent="0.25"/>
  <cols>
    <col min="1" max="1" width="13.5703125" bestFit="1" customWidth="1"/>
    <col min="2" max="2" width="15.28515625" customWidth="1"/>
    <col min="3" max="3" width="18.42578125" customWidth="1"/>
    <col min="4" max="4" width="44" customWidth="1"/>
    <col min="5" max="5" width="35.42578125" customWidth="1"/>
    <col min="6" max="6" width="8.5703125" customWidth="1"/>
    <col min="7" max="7" width="11" customWidth="1"/>
    <col min="8" max="8" width="13.7109375" style="51" customWidth="1"/>
    <col min="9" max="9" width="17.7109375" style="51" customWidth="1"/>
    <col min="10" max="10" width="17.140625" style="51" customWidth="1"/>
    <col min="11" max="11" width="15.5703125" style="51" customWidth="1"/>
    <col min="12" max="12" width="20" customWidth="1"/>
    <col min="13" max="13" width="29.28515625" customWidth="1"/>
    <col min="14" max="14" width="38.85546875" customWidth="1"/>
    <col min="15" max="15" width="23.28515625" customWidth="1"/>
    <col min="16" max="16" width="47.7109375" customWidth="1"/>
    <col min="17" max="17" width="32" customWidth="1"/>
    <col min="18" max="18" width="18.85546875" customWidth="1"/>
    <col min="19" max="20" width="16" customWidth="1"/>
    <col min="21" max="21" width="15.42578125" bestFit="1" customWidth="1"/>
    <col min="22" max="22" width="15.7109375" bestFit="1" customWidth="1"/>
    <col min="23" max="23" width="16.28515625" customWidth="1"/>
  </cols>
  <sheetData>
    <row r="1" spans="1:23" s="4" customFormat="1" ht="12.75" customHeight="1" x14ac:dyDescent="0.2">
      <c r="A1" s="102" t="s">
        <v>0</v>
      </c>
      <c r="B1" s="84" t="s">
        <v>1</v>
      </c>
      <c r="C1" s="1"/>
      <c r="D1" s="84" t="s">
        <v>2</v>
      </c>
      <c r="E1" s="84" t="s">
        <v>3</v>
      </c>
      <c r="F1" s="84" t="s">
        <v>4</v>
      </c>
      <c r="G1" s="84" t="s">
        <v>5</v>
      </c>
      <c r="H1" s="96" t="s">
        <v>6</v>
      </c>
      <c r="I1" s="96" t="s">
        <v>7</v>
      </c>
      <c r="J1" s="99" t="s">
        <v>8</v>
      </c>
      <c r="K1" s="96" t="s">
        <v>9</v>
      </c>
      <c r="L1" s="31" t="s">
        <v>10</v>
      </c>
      <c r="M1" s="32"/>
      <c r="N1" s="32"/>
      <c r="O1" s="33"/>
      <c r="P1" s="84" t="s">
        <v>11</v>
      </c>
      <c r="Q1" s="84" t="s">
        <v>12</v>
      </c>
      <c r="R1" s="89" t="s">
        <v>133</v>
      </c>
      <c r="S1" s="89" t="s">
        <v>134</v>
      </c>
      <c r="T1" s="89" t="s">
        <v>135</v>
      </c>
      <c r="U1" s="89" t="s">
        <v>136</v>
      </c>
      <c r="V1" s="89" t="s">
        <v>13</v>
      </c>
      <c r="W1" s="92" t="s">
        <v>14</v>
      </c>
    </row>
    <row r="2" spans="1:23" s="4" customFormat="1" ht="12.75" x14ac:dyDescent="0.2">
      <c r="A2" s="102"/>
      <c r="B2" s="93"/>
      <c r="C2" s="2"/>
      <c r="D2" s="93"/>
      <c r="E2" s="93"/>
      <c r="F2" s="93"/>
      <c r="G2" s="93"/>
      <c r="H2" s="97"/>
      <c r="I2" s="97"/>
      <c r="J2" s="100"/>
      <c r="K2" s="97"/>
      <c r="L2" s="84" t="s">
        <v>15</v>
      </c>
      <c r="M2" s="84" t="s">
        <v>16</v>
      </c>
      <c r="N2" s="86" t="s">
        <v>17</v>
      </c>
      <c r="O2" s="88" t="s">
        <v>18</v>
      </c>
      <c r="P2" s="94"/>
      <c r="Q2" s="93"/>
      <c r="R2" s="90"/>
      <c r="S2" s="90"/>
      <c r="T2" s="90"/>
      <c r="U2" s="90"/>
      <c r="V2" s="90"/>
      <c r="W2" s="92"/>
    </row>
    <row r="3" spans="1:23" s="4" customFormat="1" ht="12.75" x14ac:dyDescent="0.2">
      <c r="A3" s="103"/>
      <c r="B3" s="85"/>
      <c r="C3" s="3" t="s">
        <v>19</v>
      </c>
      <c r="D3" s="85"/>
      <c r="E3" s="85"/>
      <c r="F3" s="85"/>
      <c r="G3" s="85"/>
      <c r="H3" s="98"/>
      <c r="I3" s="98"/>
      <c r="J3" s="101"/>
      <c r="K3" s="98"/>
      <c r="L3" s="85"/>
      <c r="M3" s="85"/>
      <c r="N3" s="87"/>
      <c r="O3" s="88"/>
      <c r="P3" s="95"/>
      <c r="Q3" s="85"/>
      <c r="R3" s="91"/>
      <c r="S3" s="91"/>
      <c r="T3" s="91"/>
      <c r="U3" s="91"/>
      <c r="V3" s="91"/>
      <c r="W3" s="92"/>
    </row>
    <row r="4" spans="1:23" s="4" customFormat="1" x14ac:dyDescent="0.25">
      <c r="A4" s="38" t="s">
        <v>20</v>
      </c>
      <c r="B4" s="39" t="s">
        <v>26</v>
      </c>
      <c r="C4" s="39">
        <v>210816748</v>
      </c>
      <c r="D4" s="39" t="s">
        <v>27</v>
      </c>
      <c r="E4" s="39" t="s">
        <v>21</v>
      </c>
      <c r="F4" s="39" t="s">
        <v>28</v>
      </c>
      <c r="G4" s="39" t="s">
        <v>29</v>
      </c>
      <c r="H4" s="44">
        <v>18798</v>
      </c>
      <c r="I4" s="44">
        <v>21646</v>
      </c>
      <c r="J4" s="42">
        <v>28</v>
      </c>
      <c r="K4" s="43">
        <f t="shared" ref="K4:K12" si="0">I4/J4</f>
        <v>773.07142857142856</v>
      </c>
      <c r="L4" s="5">
        <v>100</v>
      </c>
      <c r="M4" s="8">
        <f t="shared" ref="M4:M12" si="1">I4-N4</f>
        <v>21346</v>
      </c>
      <c r="N4" s="6">
        <v>300</v>
      </c>
      <c r="O4" s="39" t="s">
        <v>30</v>
      </c>
      <c r="P4" s="39" t="s">
        <v>31</v>
      </c>
      <c r="Q4" s="39" t="s">
        <v>31</v>
      </c>
      <c r="R4" s="20">
        <v>728</v>
      </c>
      <c r="S4" s="20">
        <v>588</v>
      </c>
      <c r="T4" s="20">
        <v>784</v>
      </c>
      <c r="U4" s="20">
        <v>1288</v>
      </c>
      <c r="V4" s="20">
        <f t="shared" ref="V4:V12" si="2">SUM(R4:U4)</f>
        <v>3388</v>
      </c>
      <c r="W4" s="22">
        <f>V4/$V$13</f>
        <v>7.7978990784301093E-3</v>
      </c>
    </row>
    <row r="5" spans="1:23" s="30" customFormat="1" x14ac:dyDescent="0.25">
      <c r="A5" s="56" t="s">
        <v>20</v>
      </c>
      <c r="B5" s="29" t="s">
        <v>41</v>
      </c>
      <c r="C5" s="29">
        <v>210230706</v>
      </c>
      <c r="D5" s="56" t="s">
        <v>42</v>
      </c>
      <c r="E5" s="56" t="s">
        <v>43</v>
      </c>
      <c r="F5" s="56" t="s">
        <v>22</v>
      </c>
      <c r="G5" s="56" t="s">
        <v>23</v>
      </c>
      <c r="H5" s="57">
        <v>18804</v>
      </c>
      <c r="I5" s="57">
        <v>21652</v>
      </c>
      <c r="J5" s="57">
        <v>28</v>
      </c>
      <c r="K5" s="50">
        <f t="shared" si="0"/>
        <v>773.28571428571433</v>
      </c>
      <c r="L5" s="56">
        <v>100</v>
      </c>
      <c r="M5" s="8">
        <f t="shared" si="1"/>
        <v>21352</v>
      </c>
      <c r="N5" s="16">
        <v>300</v>
      </c>
      <c r="O5" s="58" t="s">
        <v>24</v>
      </c>
      <c r="P5" s="56" t="s">
        <v>89</v>
      </c>
      <c r="Q5" s="56" t="s">
        <v>90</v>
      </c>
      <c r="R5" s="20">
        <v>924</v>
      </c>
      <c r="S5" s="20">
        <v>532</v>
      </c>
      <c r="T5" s="20">
        <v>112</v>
      </c>
      <c r="U5" s="20">
        <v>168</v>
      </c>
      <c r="V5" s="59">
        <f t="shared" si="2"/>
        <v>1736</v>
      </c>
      <c r="W5" s="22">
        <f>V5/$V$13</f>
        <v>3.9956177096088161E-3</v>
      </c>
    </row>
    <row r="6" spans="1:23" s="4" customFormat="1" x14ac:dyDescent="0.25">
      <c r="A6" s="106" t="s">
        <v>20</v>
      </c>
      <c r="B6" s="107" t="s">
        <v>120</v>
      </c>
      <c r="C6" s="107">
        <v>210942604</v>
      </c>
      <c r="D6" s="106" t="s">
        <v>42</v>
      </c>
      <c r="E6" s="106" t="s">
        <v>43</v>
      </c>
      <c r="F6" s="106" t="s">
        <v>22</v>
      </c>
      <c r="G6" s="106" t="s">
        <v>23</v>
      </c>
      <c r="H6" s="57">
        <v>18804</v>
      </c>
      <c r="I6" s="57">
        <v>21652</v>
      </c>
      <c r="J6" s="57">
        <v>28</v>
      </c>
      <c r="K6" s="50">
        <f t="shared" ref="K6" si="3">I6/J6</f>
        <v>773.28571428571433</v>
      </c>
      <c r="L6" s="106">
        <v>100</v>
      </c>
      <c r="M6" s="61">
        <f t="shared" ref="M6" si="4">I6-N6</f>
        <v>21352</v>
      </c>
      <c r="N6" s="108">
        <v>300</v>
      </c>
      <c r="O6" s="109" t="s">
        <v>24</v>
      </c>
      <c r="P6" s="106" t="s">
        <v>89</v>
      </c>
      <c r="Q6" s="106" t="s">
        <v>90</v>
      </c>
      <c r="R6" s="20">
        <v>924</v>
      </c>
      <c r="S6" s="20">
        <v>532</v>
      </c>
      <c r="T6" s="20">
        <v>112</v>
      </c>
      <c r="U6" s="20">
        <v>168</v>
      </c>
      <c r="V6" s="105">
        <f t="shared" ref="V6" si="5">SUM(R6:U6)</f>
        <v>1736</v>
      </c>
      <c r="W6" s="78">
        <f>V6/$V$13</f>
        <v>3.9956177096088161E-3</v>
      </c>
    </row>
    <row r="7" spans="1:23" s="60" customFormat="1" ht="15.75" thickBot="1" x14ac:dyDescent="0.3">
      <c r="A7" s="41" t="s">
        <v>20</v>
      </c>
      <c r="B7" s="66" t="s">
        <v>32</v>
      </c>
      <c r="C7" s="67">
        <v>210622335</v>
      </c>
      <c r="D7" s="66" t="s">
        <v>33</v>
      </c>
      <c r="E7" s="66" t="s">
        <v>34</v>
      </c>
      <c r="F7" s="66" t="s">
        <v>22</v>
      </c>
      <c r="G7" s="66" t="s">
        <v>23</v>
      </c>
      <c r="H7" s="52">
        <v>18804</v>
      </c>
      <c r="I7" s="52">
        <v>21652</v>
      </c>
      <c r="J7" s="68">
        <v>28</v>
      </c>
      <c r="K7" s="45">
        <f t="shared" si="0"/>
        <v>773.28571428571433</v>
      </c>
      <c r="L7" s="41">
        <v>100</v>
      </c>
      <c r="M7" s="63">
        <f t="shared" si="1"/>
        <v>21352</v>
      </c>
      <c r="N7" s="27">
        <v>300</v>
      </c>
      <c r="O7" s="66" t="s">
        <v>24</v>
      </c>
      <c r="P7" s="66" t="s">
        <v>35</v>
      </c>
      <c r="Q7" s="66" t="s">
        <v>35</v>
      </c>
      <c r="R7" s="53">
        <v>336</v>
      </c>
      <c r="S7" s="53">
        <v>224</v>
      </c>
      <c r="T7" s="53">
        <v>0</v>
      </c>
      <c r="U7" s="53">
        <v>56</v>
      </c>
      <c r="V7" s="40">
        <f t="shared" si="2"/>
        <v>616</v>
      </c>
      <c r="W7" s="64">
        <f>V7/$V$13</f>
        <v>1.4177998324418381E-3</v>
      </c>
    </row>
    <row r="8" spans="1:23" s="4" customFormat="1" x14ac:dyDescent="0.25">
      <c r="A8" s="69" t="s">
        <v>20</v>
      </c>
      <c r="B8" s="69" t="s">
        <v>61</v>
      </c>
      <c r="C8" s="69">
        <v>210037506</v>
      </c>
      <c r="D8" s="69" t="s">
        <v>62</v>
      </c>
      <c r="E8" s="69" t="s">
        <v>21</v>
      </c>
      <c r="F8" s="69" t="s">
        <v>28</v>
      </c>
      <c r="G8" s="69" t="s">
        <v>29</v>
      </c>
      <c r="H8" s="70">
        <v>23611</v>
      </c>
      <c r="I8" s="70">
        <v>26922</v>
      </c>
      <c r="J8" s="71">
        <v>28</v>
      </c>
      <c r="K8" s="72">
        <f t="shared" si="0"/>
        <v>961.5</v>
      </c>
      <c r="L8" s="69">
        <v>100</v>
      </c>
      <c r="M8" s="73">
        <f t="shared" si="1"/>
        <v>26622</v>
      </c>
      <c r="N8" s="74">
        <v>300</v>
      </c>
      <c r="O8" s="75" t="s">
        <v>38</v>
      </c>
      <c r="P8" s="69" t="s">
        <v>63</v>
      </c>
      <c r="Q8" s="69" t="s">
        <v>63</v>
      </c>
      <c r="R8" s="23">
        <v>68908</v>
      </c>
      <c r="S8" s="23">
        <v>75320</v>
      </c>
      <c r="T8" s="23">
        <v>69692</v>
      </c>
      <c r="U8" s="23">
        <v>67872</v>
      </c>
      <c r="V8" s="76">
        <f>SUM(R8:U8)</f>
        <v>281792</v>
      </c>
      <c r="W8" s="77">
        <f>V8/$V$13</f>
        <v>0.64857897789521168</v>
      </c>
    </row>
    <row r="9" spans="1:23" s="35" customFormat="1" x14ac:dyDescent="0.25">
      <c r="A9" s="11" t="s">
        <v>20</v>
      </c>
      <c r="B9" s="11" t="s">
        <v>36</v>
      </c>
      <c r="C9" s="11">
        <v>210730544</v>
      </c>
      <c r="D9" s="11" t="s">
        <v>37</v>
      </c>
      <c r="E9" s="11" t="s">
        <v>21</v>
      </c>
      <c r="F9" s="11" t="s">
        <v>28</v>
      </c>
      <c r="G9" s="11" t="s">
        <v>29</v>
      </c>
      <c r="H9" s="44">
        <v>23611</v>
      </c>
      <c r="I9" s="44">
        <v>26922</v>
      </c>
      <c r="J9" s="42">
        <v>28</v>
      </c>
      <c r="K9" s="43">
        <f t="shared" si="0"/>
        <v>961.5</v>
      </c>
      <c r="L9" s="11">
        <v>100</v>
      </c>
      <c r="M9" s="61">
        <f t="shared" si="1"/>
        <v>26622</v>
      </c>
      <c r="N9" s="7">
        <v>300</v>
      </c>
      <c r="O9" s="18" t="s">
        <v>38</v>
      </c>
      <c r="P9" s="11" t="s">
        <v>39</v>
      </c>
      <c r="Q9" s="11" t="s">
        <v>40</v>
      </c>
      <c r="R9" s="20">
        <v>29512</v>
      </c>
      <c r="S9" s="20">
        <v>26544</v>
      </c>
      <c r="T9" s="20">
        <v>29736</v>
      </c>
      <c r="U9" s="20">
        <v>27916</v>
      </c>
      <c r="V9" s="20">
        <f t="shared" si="2"/>
        <v>113708</v>
      </c>
      <c r="W9" s="78">
        <f>V9/$V$13</f>
        <v>0.26171295997937744</v>
      </c>
    </row>
    <row r="10" spans="1:23" s="4" customFormat="1" x14ac:dyDescent="0.25">
      <c r="A10" s="9" t="s">
        <v>20</v>
      </c>
      <c r="B10" s="9" t="s">
        <v>45</v>
      </c>
      <c r="C10" s="9">
        <v>210145692</v>
      </c>
      <c r="D10" s="9" t="s">
        <v>46</v>
      </c>
      <c r="E10" s="9" t="s">
        <v>47</v>
      </c>
      <c r="F10" s="9" t="s">
        <v>48</v>
      </c>
      <c r="G10" s="9" t="s">
        <v>49</v>
      </c>
      <c r="H10" s="46">
        <v>29731</v>
      </c>
      <c r="I10" s="46">
        <v>33630</v>
      </c>
      <c r="J10" s="46">
        <v>28</v>
      </c>
      <c r="K10" s="48">
        <f t="shared" si="0"/>
        <v>1201.0714285714287</v>
      </c>
      <c r="L10" s="9">
        <v>100</v>
      </c>
      <c r="M10" s="62">
        <f t="shared" si="1"/>
        <v>33330</v>
      </c>
      <c r="N10" s="10">
        <v>300</v>
      </c>
      <c r="O10" s="9" t="s">
        <v>50</v>
      </c>
      <c r="P10" s="9" t="s">
        <v>51</v>
      </c>
      <c r="Q10" s="9" t="s">
        <v>52</v>
      </c>
      <c r="R10" s="20">
        <v>3360</v>
      </c>
      <c r="S10" s="20">
        <v>3808</v>
      </c>
      <c r="T10" s="20">
        <v>4004</v>
      </c>
      <c r="U10" s="20">
        <v>2296</v>
      </c>
      <c r="V10" s="23">
        <f t="shared" si="2"/>
        <v>13468</v>
      </c>
      <c r="W10" s="24">
        <f>V10/$V$13</f>
        <v>3.0998259972932912E-2</v>
      </c>
    </row>
    <row r="11" spans="1:23" s="4" customFormat="1" x14ac:dyDescent="0.25">
      <c r="A11" s="11" t="s">
        <v>20</v>
      </c>
      <c r="B11" s="12" t="s">
        <v>53</v>
      </c>
      <c r="C11" s="12">
        <v>210043094</v>
      </c>
      <c r="D11" s="12" t="s">
        <v>54</v>
      </c>
      <c r="E11" s="12" t="s">
        <v>55</v>
      </c>
      <c r="F11" s="12" t="s">
        <v>48</v>
      </c>
      <c r="G11" s="12" t="s">
        <v>49</v>
      </c>
      <c r="H11" s="44">
        <v>31000</v>
      </c>
      <c r="I11" s="44">
        <v>35022</v>
      </c>
      <c r="J11" s="44">
        <v>28</v>
      </c>
      <c r="K11" s="43">
        <f t="shared" si="0"/>
        <v>1250.7857142857142</v>
      </c>
      <c r="L11" s="12">
        <v>100</v>
      </c>
      <c r="M11" s="61">
        <f t="shared" si="1"/>
        <v>34722</v>
      </c>
      <c r="N11" s="7">
        <v>300</v>
      </c>
      <c r="O11" s="11" t="s">
        <v>56</v>
      </c>
      <c r="P11" s="11" t="s">
        <v>57</v>
      </c>
      <c r="Q11" s="11" t="s">
        <v>57</v>
      </c>
      <c r="R11" s="20">
        <v>952</v>
      </c>
      <c r="S11" s="20">
        <v>2436</v>
      </c>
      <c r="T11" s="20">
        <v>1036</v>
      </c>
      <c r="U11" s="20">
        <v>868</v>
      </c>
      <c r="V11" s="20">
        <f t="shared" si="2"/>
        <v>5292</v>
      </c>
      <c r="W11" s="22">
        <f>V11/$V$13</f>
        <v>1.2180189469613972E-2</v>
      </c>
    </row>
    <row r="12" spans="1:23" s="4" customFormat="1" x14ac:dyDescent="0.25">
      <c r="A12" s="13" t="s">
        <v>20</v>
      </c>
      <c r="B12" s="13" t="s">
        <v>58</v>
      </c>
      <c r="C12" s="13">
        <v>210214734</v>
      </c>
      <c r="D12" s="13" t="s">
        <v>59</v>
      </c>
      <c r="E12" s="13" t="s">
        <v>21</v>
      </c>
      <c r="F12" s="13" t="s">
        <v>22</v>
      </c>
      <c r="G12" s="13" t="s">
        <v>23</v>
      </c>
      <c r="H12" s="42">
        <v>32390</v>
      </c>
      <c r="I12" s="42">
        <v>36545</v>
      </c>
      <c r="J12" s="42">
        <v>28</v>
      </c>
      <c r="K12" s="43">
        <f t="shared" si="0"/>
        <v>1305.1785714285713</v>
      </c>
      <c r="L12" s="13">
        <v>100</v>
      </c>
      <c r="M12" s="61">
        <f t="shared" si="1"/>
        <v>36245</v>
      </c>
      <c r="N12" s="14">
        <v>300</v>
      </c>
      <c r="O12" s="13" t="s">
        <v>38</v>
      </c>
      <c r="P12" s="13" t="s">
        <v>60</v>
      </c>
      <c r="Q12" s="13" t="s">
        <v>60</v>
      </c>
      <c r="R12" s="20">
        <v>2744</v>
      </c>
      <c r="S12" s="20">
        <v>3388</v>
      </c>
      <c r="T12" s="20">
        <v>2688</v>
      </c>
      <c r="U12" s="20">
        <v>3920</v>
      </c>
      <c r="V12" s="20">
        <f t="shared" si="2"/>
        <v>12740</v>
      </c>
      <c r="W12" s="22">
        <f>V12/$V$13</f>
        <v>2.9322678352774377E-2</v>
      </c>
    </row>
    <row r="13" spans="1:23" s="4" customFormat="1" x14ac:dyDescent="0.25">
      <c r="A13" s="12"/>
      <c r="B13" s="12"/>
      <c r="C13" s="12"/>
      <c r="D13" s="12"/>
      <c r="E13" s="12"/>
      <c r="F13" s="12"/>
      <c r="G13" s="12"/>
      <c r="H13" s="49"/>
      <c r="I13" s="49"/>
      <c r="J13" s="49"/>
      <c r="K13" s="49"/>
      <c r="L13" s="12"/>
      <c r="M13" s="15"/>
      <c r="N13" s="15"/>
      <c r="O13" s="12"/>
      <c r="P13" s="12"/>
      <c r="Q13" s="12"/>
      <c r="R13" s="20">
        <f>SUM(R4:R12)</f>
        <v>108388</v>
      </c>
      <c r="S13" s="20">
        <f t="shared" ref="S13:U13" si="6">SUM(S4:S12)</f>
        <v>113372</v>
      </c>
      <c r="T13" s="20">
        <f t="shared" si="6"/>
        <v>108164</v>
      </c>
      <c r="U13" s="20">
        <f t="shared" si="6"/>
        <v>104552</v>
      </c>
      <c r="V13" s="21">
        <f>SUM(V4:V12)</f>
        <v>434476</v>
      </c>
      <c r="W13" s="22">
        <f>V13/$V$13</f>
        <v>1</v>
      </c>
    </row>
    <row r="14" spans="1:23" s="4" customFormat="1" ht="12.75" x14ac:dyDescent="0.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6"/>
      <c r="W14" s="17"/>
    </row>
    <row r="15" spans="1:23" s="35" customFormat="1" x14ac:dyDescent="0.25">
      <c r="A15" s="5" t="s">
        <v>64</v>
      </c>
      <c r="B15" s="5" t="s">
        <v>85</v>
      </c>
      <c r="C15" s="5">
        <v>210884343</v>
      </c>
      <c r="D15" s="5" t="s">
        <v>86</v>
      </c>
      <c r="E15" s="5" t="s">
        <v>87</v>
      </c>
      <c r="F15" s="5" t="s">
        <v>22</v>
      </c>
      <c r="G15" s="5" t="s">
        <v>23</v>
      </c>
      <c r="H15" s="44">
        <v>52880</v>
      </c>
      <c r="I15" s="44">
        <v>59007</v>
      </c>
      <c r="J15" s="44">
        <v>84</v>
      </c>
      <c r="K15" s="43">
        <v>702.31442666666601</v>
      </c>
      <c r="L15" s="29">
        <v>100</v>
      </c>
      <c r="M15" s="8">
        <f t="shared" ref="M15:M25" si="7">I15-N15</f>
        <v>58707</v>
      </c>
      <c r="N15" s="8">
        <v>300</v>
      </c>
      <c r="O15" s="5" t="s">
        <v>65</v>
      </c>
      <c r="P15" s="5" t="s">
        <v>88</v>
      </c>
      <c r="Q15" s="5" t="s">
        <v>88</v>
      </c>
      <c r="R15" s="20">
        <v>69048</v>
      </c>
      <c r="S15" s="20">
        <v>51492</v>
      </c>
      <c r="T15" s="20">
        <v>60396</v>
      </c>
      <c r="U15" s="20">
        <v>62160</v>
      </c>
      <c r="V15" s="21">
        <f t="shared" ref="V15:V25" si="8">SUM(R15:U15)</f>
        <v>243096</v>
      </c>
      <c r="W15" s="25">
        <f>V15/$V$26</f>
        <v>0.17636662806996162</v>
      </c>
    </row>
    <row r="16" spans="1:23" s="37" customFormat="1" x14ac:dyDescent="0.25">
      <c r="A16" s="29" t="s">
        <v>64</v>
      </c>
      <c r="B16" s="34" t="s">
        <v>68</v>
      </c>
      <c r="C16" s="36">
        <v>210719823</v>
      </c>
      <c r="D16" s="34" t="s">
        <v>69</v>
      </c>
      <c r="E16" s="34" t="s">
        <v>70</v>
      </c>
      <c r="F16" s="34" t="s">
        <v>22</v>
      </c>
      <c r="G16" s="34" t="s">
        <v>23</v>
      </c>
      <c r="H16" s="44">
        <v>53379</v>
      </c>
      <c r="I16" s="44">
        <v>59554</v>
      </c>
      <c r="J16" s="44">
        <v>84</v>
      </c>
      <c r="K16" s="43">
        <f t="shared" ref="K16:K25" si="9">I16/J16</f>
        <v>708.97619047619048</v>
      </c>
      <c r="L16" s="29">
        <v>100</v>
      </c>
      <c r="M16" s="8">
        <f t="shared" si="7"/>
        <v>59254</v>
      </c>
      <c r="N16" s="6">
        <v>300</v>
      </c>
      <c r="O16" s="5" t="s">
        <v>65</v>
      </c>
      <c r="P16" s="34" t="s">
        <v>35</v>
      </c>
      <c r="Q16" s="34" t="s">
        <v>35</v>
      </c>
      <c r="R16" s="20">
        <v>67536</v>
      </c>
      <c r="S16" s="20">
        <v>113652</v>
      </c>
      <c r="T16" s="20">
        <v>132384</v>
      </c>
      <c r="U16" s="20">
        <v>79548</v>
      </c>
      <c r="V16" s="21">
        <f t="shared" si="8"/>
        <v>393120</v>
      </c>
      <c r="W16" s="25">
        <f>V16/$V$26</f>
        <v>0.28520933633981349</v>
      </c>
    </row>
    <row r="17" spans="1:23" s="35" customFormat="1" ht="15.75" thickBot="1" x14ac:dyDescent="0.3">
      <c r="A17" s="41" t="s">
        <v>64</v>
      </c>
      <c r="B17" s="41" t="s">
        <v>66</v>
      </c>
      <c r="C17" s="41">
        <v>210419106</v>
      </c>
      <c r="D17" s="41" t="s">
        <v>67</v>
      </c>
      <c r="E17" s="41" t="s">
        <v>21</v>
      </c>
      <c r="F17" s="41" t="s">
        <v>22</v>
      </c>
      <c r="G17" s="41" t="s">
        <v>23</v>
      </c>
      <c r="H17" s="52">
        <v>53379</v>
      </c>
      <c r="I17" s="52">
        <v>59554</v>
      </c>
      <c r="J17" s="52">
        <v>84</v>
      </c>
      <c r="K17" s="45">
        <f t="shared" si="9"/>
        <v>708.97619047619048</v>
      </c>
      <c r="L17" s="41">
        <v>100</v>
      </c>
      <c r="M17" s="63">
        <f t="shared" si="7"/>
        <v>59254</v>
      </c>
      <c r="N17" s="27">
        <v>300</v>
      </c>
      <c r="O17" s="41" t="s">
        <v>65</v>
      </c>
      <c r="P17" s="41" t="s">
        <v>25</v>
      </c>
      <c r="Q17" s="41" t="s">
        <v>25</v>
      </c>
      <c r="R17" s="53">
        <v>8316</v>
      </c>
      <c r="S17" s="53">
        <v>10836</v>
      </c>
      <c r="T17" s="53">
        <v>8400</v>
      </c>
      <c r="U17" s="53">
        <v>5964</v>
      </c>
      <c r="V17" s="40">
        <f t="shared" si="8"/>
        <v>33516</v>
      </c>
      <c r="W17" s="54">
        <f>V17/$V$26</f>
        <v>2.4315924187945641E-2</v>
      </c>
    </row>
    <row r="18" spans="1:23" s="4" customFormat="1" x14ac:dyDescent="0.25">
      <c r="A18" s="9" t="s">
        <v>64</v>
      </c>
      <c r="B18" s="9" t="s">
        <v>71</v>
      </c>
      <c r="C18" s="9">
        <v>210730560</v>
      </c>
      <c r="D18" s="9" t="s">
        <v>72</v>
      </c>
      <c r="E18" s="9" t="s">
        <v>21</v>
      </c>
      <c r="F18" s="9" t="s">
        <v>28</v>
      </c>
      <c r="G18" s="9" t="s">
        <v>29</v>
      </c>
      <c r="H18" s="46">
        <v>64532</v>
      </c>
      <c r="I18" s="46">
        <v>71779</v>
      </c>
      <c r="J18" s="47">
        <v>84</v>
      </c>
      <c r="K18" s="48">
        <f t="shared" si="9"/>
        <v>854.51190476190482</v>
      </c>
      <c r="L18" s="9">
        <v>100</v>
      </c>
      <c r="M18" s="62">
        <f t="shared" si="7"/>
        <v>71479</v>
      </c>
      <c r="N18" s="10">
        <v>300</v>
      </c>
      <c r="O18" s="9" t="s">
        <v>44</v>
      </c>
      <c r="P18" s="12" t="s">
        <v>39</v>
      </c>
      <c r="Q18" s="9" t="s">
        <v>40</v>
      </c>
      <c r="R18" s="23">
        <v>87024</v>
      </c>
      <c r="S18" s="23">
        <v>81228</v>
      </c>
      <c r="T18" s="23">
        <v>85764</v>
      </c>
      <c r="U18" s="23">
        <v>73920</v>
      </c>
      <c r="V18" s="55">
        <f t="shared" si="8"/>
        <v>327936</v>
      </c>
      <c r="W18" s="26">
        <f>V18/$V$26</f>
        <v>0.23791821561338289</v>
      </c>
    </row>
    <row r="19" spans="1:23" s="4" customFormat="1" x14ac:dyDescent="0.25">
      <c r="A19" s="18" t="s">
        <v>64</v>
      </c>
      <c r="B19" s="18" t="s">
        <v>83</v>
      </c>
      <c r="C19" s="18">
        <v>210048874</v>
      </c>
      <c r="D19" s="18" t="s">
        <v>84</v>
      </c>
      <c r="E19" s="18" t="s">
        <v>21</v>
      </c>
      <c r="F19" s="18" t="s">
        <v>28</v>
      </c>
      <c r="G19" s="18" t="s">
        <v>29</v>
      </c>
      <c r="H19" s="44">
        <v>64532</v>
      </c>
      <c r="I19" s="44">
        <v>71779</v>
      </c>
      <c r="J19" s="65">
        <v>84</v>
      </c>
      <c r="K19" s="43">
        <f t="shared" si="9"/>
        <v>854.51190476190482</v>
      </c>
      <c r="L19" s="18">
        <v>100</v>
      </c>
      <c r="M19" s="61">
        <f t="shared" si="7"/>
        <v>71479</v>
      </c>
      <c r="N19" s="19">
        <v>300</v>
      </c>
      <c r="O19" s="18" t="s">
        <v>44</v>
      </c>
      <c r="P19" s="18" t="s">
        <v>63</v>
      </c>
      <c r="Q19" s="18" t="s">
        <v>63</v>
      </c>
      <c r="R19" s="20">
        <v>5292</v>
      </c>
      <c r="S19" s="20">
        <v>5376</v>
      </c>
      <c r="T19" s="20">
        <v>4032</v>
      </c>
      <c r="U19" s="20">
        <v>3948</v>
      </c>
      <c r="V19" s="21">
        <f>SUM(R19:U19)</f>
        <v>18648</v>
      </c>
      <c r="W19" s="25">
        <f>V19/$V$26</f>
        <v>1.352916082637577E-2</v>
      </c>
    </row>
    <row r="20" spans="1:23" s="104" customFormat="1" ht="15.75" customHeight="1" x14ac:dyDescent="0.25">
      <c r="A20" s="11" t="s">
        <v>64</v>
      </c>
      <c r="B20" s="11" t="s">
        <v>73</v>
      </c>
      <c r="C20" s="11">
        <v>210230756</v>
      </c>
      <c r="D20" s="11" t="s">
        <v>74</v>
      </c>
      <c r="E20" s="11" t="s">
        <v>43</v>
      </c>
      <c r="F20" s="11" t="s">
        <v>22</v>
      </c>
      <c r="G20" s="11" t="s">
        <v>23</v>
      </c>
      <c r="H20" s="44">
        <v>74300</v>
      </c>
      <c r="I20" s="44">
        <v>82487</v>
      </c>
      <c r="J20" s="44">
        <v>84</v>
      </c>
      <c r="K20" s="43">
        <f t="shared" si="9"/>
        <v>981.98809523809518</v>
      </c>
      <c r="L20" s="11">
        <v>100</v>
      </c>
      <c r="M20" s="61">
        <f t="shared" si="7"/>
        <v>82187</v>
      </c>
      <c r="N20" s="7">
        <v>300</v>
      </c>
      <c r="O20" s="11" t="s">
        <v>44</v>
      </c>
      <c r="P20" s="11" t="s">
        <v>89</v>
      </c>
      <c r="Q20" s="11" t="s">
        <v>90</v>
      </c>
      <c r="R20" s="20">
        <v>25200</v>
      </c>
      <c r="S20" s="20">
        <v>57624</v>
      </c>
      <c r="T20" s="20">
        <v>31248</v>
      </c>
      <c r="U20" s="20">
        <v>29484</v>
      </c>
      <c r="V20" s="21">
        <f t="shared" si="8"/>
        <v>143556</v>
      </c>
      <c r="W20" s="25">
        <f>V20/$V$26</f>
        <v>0.1041501614967396</v>
      </c>
    </row>
    <row r="21" spans="1:23" s="104" customFormat="1" ht="15.75" customHeight="1" x14ac:dyDescent="0.25">
      <c r="A21" s="11" t="s">
        <v>64</v>
      </c>
      <c r="B21" s="11" t="s">
        <v>114</v>
      </c>
      <c r="C21" s="11">
        <v>210942620</v>
      </c>
      <c r="D21" s="11" t="s">
        <v>74</v>
      </c>
      <c r="E21" s="11" t="s">
        <v>115</v>
      </c>
      <c r="F21" s="11" t="s">
        <v>22</v>
      </c>
      <c r="G21" s="11" t="s">
        <v>23</v>
      </c>
      <c r="H21" s="44">
        <v>74300</v>
      </c>
      <c r="I21" s="44">
        <v>82487</v>
      </c>
      <c r="J21" s="44">
        <v>84</v>
      </c>
      <c r="K21" s="43">
        <f t="shared" ref="K21" si="10">I21/J21</f>
        <v>981.98809523809518</v>
      </c>
      <c r="L21" s="11">
        <v>100</v>
      </c>
      <c r="M21" s="61">
        <f t="shared" ref="M21" si="11">I21-N21</f>
        <v>82187</v>
      </c>
      <c r="N21" s="7">
        <v>300</v>
      </c>
      <c r="O21" s="11" t="s">
        <v>44</v>
      </c>
      <c r="P21" s="11" t="s">
        <v>89</v>
      </c>
      <c r="Q21" s="11" t="s">
        <v>90</v>
      </c>
      <c r="R21" s="20">
        <v>0</v>
      </c>
      <c r="S21" s="20">
        <v>0</v>
      </c>
      <c r="T21" s="20">
        <v>0</v>
      </c>
      <c r="U21" s="20">
        <v>0</v>
      </c>
      <c r="V21" s="21">
        <v>0</v>
      </c>
      <c r="W21" s="25">
        <f>V21/$V$26</f>
        <v>0</v>
      </c>
    </row>
    <row r="22" spans="1:23" s="104" customFormat="1" ht="15.75" customHeight="1" x14ac:dyDescent="0.25">
      <c r="A22" s="11" t="s">
        <v>64</v>
      </c>
      <c r="B22" s="11" t="s">
        <v>75</v>
      </c>
      <c r="C22" s="11">
        <v>210230764</v>
      </c>
      <c r="D22" s="11" t="s">
        <v>76</v>
      </c>
      <c r="E22" s="11" t="s">
        <v>43</v>
      </c>
      <c r="F22" s="11" t="s">
        <v>22</v>
      </c>
      <c r="G22" s="11" t="s">
        <v>23</v>
      </c>
      <c r="H22" s="44">
        <v>149540</v>
      </c>
      <c r="I22" s="44">
        <v>164966</v>
      </c>
      <c r="J22" s="44">
        <v>168</v>
      </c>
      <c r="K22" s="43">
        <f t="shared" si="9"/>
        <v>981.94047619047615</v>
      </c>
      <c r="L22" s="11">
        <v>100</v>
      </c>
      <c r="M22" s="61">
        <f t="shared" si="7"/>
        <v>164666</v>
      </c>
      <c r="N22" s="7">
        <v>300</v>
      </c>
      <c r="O22" s="11" t="s">
        <v>44</v>
      </c>
      <c r="P22" s="11" t="s">
        <v>89</v>
      </c>
      <c r="Q22" s="11" t="s">
        <v>90</v>
      </c>
      <c r="R22" s="20">
        <v>36120</v>
      </c>
      <c r="S22" s="20">
        <v>15120</v>
      </c>
      <c r="T22" s="20">
        <v>13608</v>
      </c>
      <c r="U22" s="20">
        <v>11088</v>
      </c>
      <c r="V22" s="21">
        <f t="shared" si="8"/>
        <v>75936</v>
      </c>
      <c r="W22" s="25">
        <f>V22/$V$26</f>
        <v>5.5091717959656283E-2</v>
      </c>
    </row>
    <row r="23" spans="1:23" s="104" customFormat="1" ht="15.75" customHeight="1" x14ac:dyDescent="0.25">
      <c r="A23" s="11" t="s">
        <v>64</v>
      </c>
      <c r="B23" s="11" t="s">
        <v>119</v>
      </c>
      <c r="C23" s="11">
        <v>210942646</v>
      </c>
      <c r="D23" s="11" t="s">
        <v>76</v>
      </c>
      <c r="E23" s="11" t="s">
        <v>115</v>
      </c>
      <c r="F23" s="11" t="s">
        <v>22</v>
      </c>
      <c r="G23" s="11" t="s">
        <v>23</v>
      </c>
      <c r="H23" s="44">
        <v>149540</v>
      </c>
      <c r="I23" s="44">
        <v>164966</v>
      </c>
      <c r="J23" s="44">
        <v>168</v>
      </c>
      <c r="K23" s="43">
        <f t="shared" ref="K23" si="12">I23/J23</f>
        <v>981.94047619047615</v>
      </c>
      <c r="L23" s="11">
        <v>100</v>
      </c>
      <c r="M23" s="61">
        <f t="shared" ref="M23" si="13">I23-N23</f>
        <v>164666</v>
      </c>
      <c r="N23" s="7">
        <v>300</v>
      </c>
      <c r="O23" s="11" t="s">
        <v>44</v>
      </c>
      <c r="P23" s="11" t="s">
        <v>89</v>
      </c>
      <c r="Q23" s="11" t="s">
        <v>90</v>
      </c>
      <c r="R23" s="20">
        <v>0</v>
      </c>
      <c r="S23" s="20">
        <v>0</v>
      </c>
      <c r="T23" s="20">
        <v>0</v>
      </c>
      <c r="U23" s="20">
        <v>0</v>
      </c>
      <c r="V23" s="21">
        <f t="shared" si="8"/>
        <v>0</v>
      </c>
      <c r="W23" s="25">
        <f>V23/$V$26</f>
        <v>0</v>
      </c>
    </row>
    <row r="24" spans="1:23" s="4" customFormat="1" x14ac:dyDescent="0.25">
      <c r="A24" s="18" t="s">
        <v>64</v>
      </c>
      <c r="B24" s="18" t="s">
        <v>77</v>
      </c>
      <c r="C24" s="18">
        <v>210168705</v>
      </c>
      <c r="D24" s="18" t="s">
        <v>78</v>
      </c>
      <c r="E24" s="18" t="s">
        <v>79</v>
      </c>
      <c r="F24" s="18" t="s">
        <v>48</v>
      </c>
      <c r="G24" s="18" t="s">
        <v>49</v>
      </c>
      <c r="H24" s="44">
        <v>92280</v>
      </c>
      <c r="I24" s="44">
        <v>102197</v>
      </c>
      <c r="J24" s="44">
        <v>84</v>
      </c>
      <c r="K24" s="43">
        <f t="shared" si="9"/>
        <v>1216.6309523809523</v>
      </c>
      <c r="L24" s="18">
        <v>100</v>
      </c>
      <c r="M24" s="61">
        <f t="shared" si="7"/>
        <v>101897</v>
      </c>
      <c r="N24" s="19">
        <v>300</v>
      </c>
      <c r="O24" s="18" t="s">
        <v>44</v>
      </c>
      <c r="P24" s="18" t="s">
        <v>51</v>
      </c>
      <c r="Q24" s="18" t="s">
        <v>52</v>
      </c>
      <c r="R24" s="20">
        <v>16044</v>
      </c>
      <c r="S24" s="20">
        <v>15624</v>
      </c>
      <c r="T24" s="20">
        <v>15372</v>
      </c>
      <c r="U24" s="20">
        <v>14112</v>
      </c>
      <c r="V24" s="21">
        <f t="shared" si="8"/>
        <v>61152</v>
      </c>
      <c r="W24" s="25">
        <f>V24/$V$26</f>
        <v>4.4365896763970993E-2</v>
      </c>
    </row>
    <row r="25" spans="1:23" s="4" customFormat="1" x14ac:dyDescent="0.25">
      <c r="A25" s="18" t="s">
        <v>64</v>
      </c>
      <c r="B25" s="18" t="s">
        <v>80</v>
      </c>
      <c r="C25" s="18">
        <v>210214726</v>
      </c>
      <c r="D25" s="18" t="s">
        <v>81</v>
      </c>
      <c r="E25" s="18" t="s">
        <v>21</v>
      </c>
      <c r="F25" s="18" t="s">
        <v>22</v>
      </c>
      <c r="G25" s="18" t="s">
        <v>23</v>
      </c>
      <c r="H25" s="44">
        <v>92313</v>
      </c>
      <c r="I25" s="44">
        <v>102233</v>
      </c>
      <c r="J25" s="44">
        <v>84</v>
      </c>
      <c r="K25" s="43">
        <f t="shared" si="9"/>
        <v>1217.0595238095239</v>
      </c>
      <c r="L25" s="18">
        <v>100</v>
      </c>
      <c r="M25" s="61">
        <f t="shared" si="7"/>
        <v>101933</v>
      </c>
      <c r="N25" s="19">
        <v>300</v>
      </c>
      <c r="O25" s="18" t="s">
        <v>82</v>
      </c>
      <c r="P25" s="18" t="s">
        <v>60</v>
      </c>
      <c r="Q25" s="18" t="s">
        <v>60</v>
      </c>
      <c r="R25" s="20">
        <v>19152</v>
      </c>
      <c r="S25" s="20">
        <v>23184</v>
      </c>
      <c r="T25" s="20">
        <v>20832</v>
      </c>
      <c r="U25" s="20">
        <v>18228</v>
      </c>
      <c r="V25" s="21">
        <f t="shared" si="8"/>
        <v>81396</v>
      </c>
      <c r="W25" s="25">
        <f>V25/$V$26</f>
        <v>5.9052958742153695E-2</v>
      </c>
    </row>
    <row r="26" spans="1:23" x14ac:dyDescent="0.25">
      <c r="R26" s="28">
        <f>SUM(R15:R25)</f>
        <v>333732</v>
      </c>
      <c r="S26" s="28">
        <f t="shared" ref="S26:U26" si="14">SUM(S15:S25)</f>
        <v>374136</v>
      </c>
      <c r="T26" s="28">
        <f t="shared" si="14"/>
        <v>372036</v>
      </c>
      <c r="U26" s="28">
        <f t="shared" si="14"/>
        <v>298452</v>
      </c>
      <c r="V26" s="28">
        <f t="shared" ref="V26" si="15">SUM(V15:V25)</f>
        <v>1378356</v>
      </c>
      <c r="W26" s="25">
        <f>V26/$V$26</f>
        <v>1</v>
      </c>
    </row>
    <row r="29" spans="1:23" x14ac:dyDescent="0.25">
      <c r="H29"/>
      <c r="L29" s="51"/>
    </row>
    <row r="30" spans="1:23" x14ac:dyDescent="0.25">
      <c r="H30"/>
      <c r="L30" s="51"/>
    </row>
  </sheetData>
  <mergeCells count="22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2:L3"/>
    <mergeCell ref="M2:M3"/>
    <mergeCell ref="N2:N3"/>
    <mergeCell ref="O2:O3"/>
    <mergeCell ref="U1:U3"/>
    <mergeCell ref="W1:W3"/>
    <mergeCell ref="V1:V3"/>
    <mergeCell ref="Q1:Q3"/>
    <mergeCell ref="P1:P3"/>
    <mergeCell ref="S1:S3"/>
    <mergeCell ref="T1:T3"/>
    <mergeCell ref="R1:R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5"/>
  <sheetViews>
    <sheetView workbookViewId="0">
      <selection activeCell="C3" sqref="C3"/>
    </sheetView>
  </sheetViews>
  <sheetFormatPr defaultRowHeight="15" x14ac:dyDescent="0.25"/>
  <cols>
    <col min="1" max="1" width="10" bestFit="1" customWidth="1"/>
    <col min="2" max="2" width="18.5703125" bestFit="1" customWidth="1"/>
    <col min="3" max="3" width="58.140625" customWidth="1"/>
    <col min="4" max="4" width="58" bestFit="1" customWidth="1"/>
    <col min="5" max="35" width="9.140625" customWidth="1"/>
    <col min="36" max="36" width="16.85546875" bestFit="1" customWidth="1"/>
    <col min="37" max="37" width="13.140625" bestFit="1" customWidth="1"/>
    <col min="38" max="39" width="15.42578125" bestFit="1" customWidth="1"/>
    <col min="40" max="41" width="15.85546875" customWidth="1"/>
  </cols>
  <sheetData>
    <row r="1" spans="1:38" ht="38.25" x14ac:dyDescent="0.25">
      <c r="A1" t="s">
        <v>94</v>
      </c>
      <c r="B1" t="s">
        <v>1</v>
      </c>
      <c r="C1" t="s">
        <v>2</v>
      </c>
      <c r="D1" t="s">
        <v>95</v>
      </c>
      <c r="E1" t="s">
        <v>4</v>
      </c>
      <c r="F1" t="s">
        <v>5</v>
      </c>
      <c r="G1" t="s">
        <v>96</v>
      </c>
      <c r="H1" t="s">
        <v>97</v>
      </c>
      <c r="I1" s="80" t="s">
        <v>8</v>
      </c>
      <c r="J1" t="s">
        <v>6</v>
      </c>
      <c r="K1" t="s">
        <v>98</v>
      </c>
      <c r="L1" t="s">
        <v>7</v>
      </c>
      <c r="M1" t="s">
        <v>9</v>
      </c>
      <c r="N1" t="s">
        <v>99</v>
      </c>
      <c r="O1" t="s">
        <v>100</v>
      </c>
      <c r="P1" t="s">
        <v>101</v>
      </c>
      <c r="Q1" t="s">
        <v>102</v>
      </c>
      <c r="R1" t="s">
        <v>103</v>
      </c>
      <c r="S1" t="s">
        <v>104</v>
      </c>
      <c r="T1" t="s">
        <v>105</v>
      </c>
      <c r="U1" t="s">
        <v>106</v>
      </c>
      <c r="V1" t="s">
        <v>107</v>
      </c>
      <c r="W1" t="s">
        <v>108</v>
      </c>
      <c r="X1" t="s">
        <v>109</v>
      </c>
      <c r="Y1" t="s">
        <v>110</v>
      </c>
      <c r="Z1" t="s">
        <v>15</v>
      </c>
      <c r="AA1" t="s">
        <v>16</v>
      </c>
      <c r="AB1" t="s">
        <v>17</v>
      </c>
      <c r="AC1" t="s">
        <v>18</v>
      </c>
      <c r="AD1" t="s">
        <v>111</v>
      </c>
      <c r="AE1" t="s">
        <v>112</v>
      </c>
      <c r="AF1" t="s">
        <v>113</v>
      </c>
      <c r="AG1" t="s">
        <v>11</v>
      </c>
      <c r="AH1" t="s">
        <v>12</v>
      </c>
      <c r="AI1" s="79" t="s">
        <v>133</v>
      </c>
      <c r="AJ1" s="79" t="s">
        <v>134</v>
      </c>
      <c r="AK1" s="79" t="s">
        <v>135</v>
      </c>
      <c r="AL1" s="79" t="s">
        <v>136</v>
      </c>
    </row>
    <row r="2" spans="1:38" x14ac:dyDescent="0.25">
      <c r="A2">
        <v>210942620</v>
      </c>
      <c r="B2" t="s">
        <v>114</v>
      </c>
      <c r="C2" t="s">
        <v>74</v>
      </c>
      <c r="D2" t="s">
        <v>115</v>
      </c>
      <c r="E2" t="s">
        <v>22</v>
      </c>
      <c r="F2" t="s">
        <v>23</v>
      </c>
      <c r="I2" s="80">
        <v>83.99</v>
      </c>
      <c r="J2">
        <v>74300</v>
      </c>
      <c r="K2">
        <v>77569.2</v>
      </c>
      <c r="L2">
        <v>82487</v>
      </c>
      <c r="M2">
        <v>0</v>
      </c>
      <c r="N2" t="s">
        <v>116</v>
      </c>
      <c r="O2">
        <v>0</v>
      </c>
      <c r="P2">
        <v>0</v>
      </c>
      <c r="Q2">
        <v>82487</v>
      </c>
      <c r="S2">
        <v>0</v>
      </c>
      <c r="T2">
        <v>0</v>
      </c>
      <c r="U2">
        <v>82487</v>
      </c>
      <c r="Y2" t="s">
        <v>116</v>
      </c>
      <c r="Z2">
        <v>100</v>
      </c>
      <c r="AA2">
        <v>82187</v>
      </c>
      <c r="AB2">
        <v>300</v>
      </c>
      <c r="AC2" t="s">
        <v>44</v>
      </c>
      <c r="AD2" t="s">
        <v>117</v>
      </c>
      <c r="AE2">
        <v>50505</v>
      </c>
      <c r="AF2">
        <v>333</v>
      </c>
      <c r="AG2" t="s">
        <v>118</v>
      </c>
      <c r="AH2" t="s">
        <v>90</v>
      </c>
      <c r="AI2">
        <v>0</v>
      </c>
      <c r="AJ2">
        <v>0</v>
      </c>
      <c r="AK2">
        <v>0</v>
      </c>
      <c r="AL2">
        <v>0</v>
      </c>
    </row>
    <row r="3" spans="1:38" x14ac:dyDescent="0.25">
      <c r="A3">
        <v>210942646</v>
      </c>
      <c r="B3" t="s">
        <v>119</v>
      </c>
      <c r="C3" t="s">
        <v>76</v>
      </c>
      <c r="D3" t="s">
        <v>115</v>
      </c>
      <c r="E3" t="s">
        <v>22</v>
      </c>
      <c r="F3" t="s">
        <v>23</v>
      </c>
      <c r="I3" s="80">
        <v>167.97</v>
      </c>
      <c r="J3">
        <v>149540</v>
      </c>
      <c r="K3">
        <v>156119.76</v>
      </c>
      <c r="L3">
        <v>164966</v>
      </c>
      <c r="M3">
        <v>0</v>
      </c>
      <c r="N3" t="s">
        <v>116</v>
      </c>
      <c r="O3">
        <v>0</v>
      </c>
      <c r="P3">
        <v>0</v>
      </c>
      <c r="Q3">
        <v>164966</v>
      </c>
      <c r="S3">
        <v>0</v>
      </c>
      <c r="T3">
        <v>0</v>
      </c>
      <c r="U3">
        <v>164966</v>
      </c>
      <c r="Y3" t="s">
        <v>116</v>
      </c>
      <c r="Z3">
        <v>100</v>
      </c>
      <c r="AA3">
        <v>164666</v>
      </c>
      <c r="AB3">
        <v>300</v>
      </c>
      <c r="AC3" t="s">
        <v>44</v>
      </c>
      <c r="AD3" t="s">
        <v>117</v>
      </c>
      <c r="AE3">
        <v>50505</v>
      </c>
      <c r="AF3">
        <v>333</v>
      </c>
      <c r="AG3" t="s">
        <v>118</v>
      </c>
      <c r="AH3" t="s">
        <v>90</v>
      </c>
      <c r="AI3">
        <v>0</v>
      </c>
      <c r="AJ3">
        <v>0</v>
      </c>
      <c r="AK3">
        <v>0</v>
      </c>
      <c r="AL3">
        <v>0</v>
      </c>
    </row>
    <row r="4" spans="1:38" x14ac:dyDescent="0.25">
      <c r="A4">
        <v>210942604</v>
      </c>
      <c r="B4" t="s">
        <v>120</v>
      </c>
      <c r="C4" t="s">
        <v>42</v>
      </c>
      <c r="D4" t="s">
        <v>115</v>
      </c>
      <c r="E4" t="s">
        <v>22</v>
      </c>
      <c r="F4" t="s">
        <v>23</v>
      </c>
      <c r="I4" s="80">
        <v>28</v>
      </c>
      <c r="J4">
        <v>18804</v>
      </c>
      <c r="K4">
        <v>19631.38</v>
      </c>
      <c r="L4">
        <v>21652</v>
      </c>
      <c r="M4">
        <v>0</v>
      </c>
      <c r="N4" t="s">
        <v>116</v>
      </c>
      <c r="O4">
        <v>0</v>
      </c>
      <c r="P4">
        <v>0</v>
      </c>
      <c r="Q4">
        <v>21652</v>
      </c>
      <c r="S4">
        <v>0</v>
      </c>
      <c r="T4">
        <v>0</v>
      </c>
      <c r="U4">
        <v>21652</v>
      </c>
      <c r="Y4" t="s">
        <v>116</v>
      </c>
      <c r="Z4">
        <v>100</v>
      </c>
      <c r="AA4">
        <v>21352</v>
      </c>
      <c r="AB4">
        <v>300</v>
      </c>
      <c r="AC4" t="s">
        <v>121</v>
      </c>
      <c r="AD4" t="s">
        <v>117</v>
      </c>
      <c r="AE4">
        <v>50505</v>
      </c>
      <c r="AF4">
        <v>333</v>
      </c>
      <c r="AG4" t="s">
        <v>118</v>
      </c>
      <c r="AH4" t="s">
        <v>90</v>
      </c>
      <c r="AI4">
        <v>0</v>
      </c>
      <c r="AJ4">
        <v>0</v>
      </c>
      <c r="AK4">
        <v>0</v>
      </c>
      <c r="AL4">
        <v>0</v>
      </c>
    </row>
    <row r="5" spans="1:38" x14ac:dyDescent="0.25">
      <c r="A5">
        <v>210419091</v>
      </c>
      <c r="B5" t="s">
        <v>122</v>
      </c>
      <c r="C5" t="s">
        <v>123</v>
      </c>
      <c r="D5" t="s">
        <v>21</v>
      </c>
      <c r="E5" t="s">
        <v>22</v>
      </c>
      <c r="F5" t="s">
        <v>23</v>
      </c>
      <c r="I5" s="80">
        <v>27.99</v>
      </c>
      <c r="J5">
        <v>18471</v>
      </c>
      <c r="K5">
        <v>19283.72</v>
      </c>
      <c r="L5">
        <v>21288</v>
      </c>
      <c r="M5">
        <v>0</v>
      </c>
      <c r="N5" t="s">
        <v>116</v>
      </c>
      <c r="O5">
        <v>0</v>
      </c>
      <c r="P5">
        <v>0</v>
      </c>
      <c r="Q5">
        <v>21288</v>
      </c>
      <c r="S5">
        <v>0</v>
      </c>
      <c r="T5">
        <v>0</v>
      </c>
      <c r="U5">
        <v>21288</v>
      </c>
      <c r="Y5" t="s">
        <v>116</v>
      </c>
      <c r="Z5">
        <v>100</v>
      </c>
      <c r="AA5">
        <v>20988</v>
      </c>
      <c r="AB5">
        <v>300</v>
      </c>
      <c r="AC5" t="s">
        <v>121</v>
      </c>
      <c r="AD5" t="s">
        <v>117</v>
      </c>
      <c r="AE5">
        <v>50505</v>
      </c>
      <c r="AF5">
        <v>333</v>
      </c>
      <c r="AG5" t="s">
        <v>124</v>
      </c>
      <c r="AH5" t="s">
        <v>124</v>
      </c>
      <c r="AI5">
        <v>0</v>
      </c>
      <c r="AJ5">
        <v>0</v>
      </c>
      <c r="AK5">
        <v>0</v>
      </c>
      <c r="AL5">
        <v>0</v>
      </c>
    </row>
    <row r="6" spans="1:38" x14ac:dyDescent="0.25">
      <c r="A6">
        <v>270927834</v>
      </c>
      <c r="B6" t="s">
        <v>125</v>
      </c>
      <c r="C6" t="s">
        <v>126</v>
      </c>
      <c r="D6" t="s">
        <v>127</v>
      </c>
      <c r="E6" t="s">
        <v>28</v>
      </c>
      <c r="F6" t="s">
        <v>29</v>
      </c>
      <c r="I6" s="80">
        <v>27.99</v>
      </c>
      <c r="J6">
        <v>23611</v>
      </c>
      <c r="K6">
        <v>24649.88</v>
      </c>
      <c r="L6">
        <v>26922</v>
      </c>
      <c r="M6">
        <v>961.71</v>
      </c>
      <c r="N6" t="s">
        <v>116</v>
      </c>
      <c r="O6">
        <v>0</v>
      </c>
      <c r="P6">
        <v>0</v>
      </c>
      <c r="Q6">
        <v>26922</v>
      </c>
      <c r="S6">
        <v>0</v>
      </c>
      <c r="T6">
        <v>0</v>
      </c>
      <c r="U6">
        <v>26922</v>
      </c>
      <c r="Y6" t="s">
        <v>116</v>
      </c>
      <c r="Z6">
        <v>100</v>
      </c>
      <c r="AA6">
        <v>26622</v>
      </c>
      <c r="AB6">
        <v>300</v>
      </c>
      <c r="AC6" t="s">
        <v>128</v>
      </c>
      <c r="AD6" t="s">
        <v>117</v>
      </c>
      <c r="AE6">
        <v>50505</v>
      </c>
      <c r="AF6">
        <v>333</v>
      </c>
      <c r="AG6" t="s">
        <v>129</v>
      </c>
      <c r="AH6" t="s">
        <v>130</v>
      </c>
      <c r="AI6">
        <v>0</v>
      </c>
      <c r="AJ6">
        <v>27.99</v>
      </c>
      <c r="AK6">
        <v>0</v>
      </c>
      <c r="AL6">
        <v>0</v>
      </c>
    </row>
    <row r="7" spans="1:38" x14ac:dyDescent="0.25">
      <c r="A7">
        <v>270923301</v>
      </c>
      <c r="B7" t="s">
        <v>131</v>
      </c>
      <c r="C7" t="s">
        <v>132</v>
      </c>
      <c r="D7" t="s">
        <v>127</v>
      </c>
      <c r="E7" t="s">
        <v>28</v>
      </c>
      <c r="F7" t="s">
        <v>29</v>
      </c>
      <c r="I7" s="80">
        <v>27.99</v>
      </c>
      <c r="J7">
        <v>23611</v>
      </c>
      <c r="K7">
        <v>24649.88</v>
      </c>
      <c r="L7">
        <v>26922</v>
      </c>
      <c r="M7">
        <v>961.71</v>
      </c>
      <c r="N7" t="s">
        <v>116</v>
      </c>
      <c r="O7">
        <v>0</v>
      </c>
      <c r="P7">
        <v>0</v>
      </c>
      <c r="Q7">
        <v>26922</v>
      </c>
      <c r="S7">
        <v>0</v>
      </c>
      <c r="T7">
        <v>0</v>
      </c>
      <c r="U7">
        <v>26922</v>
      </c>
      <c r="Y7" t="s">
        <v>116</v>
      </c>
      <c r="Z7">
        <v>100</v>
      </c>
      <c r="AA7">
        <v>26622</v>
      </c>
      <c r="AB7">
        <v>300</v>
      </c>
      <c r="AC7" t="s">
        <v>128</v>
      </c>
      <c r="AD7" t="s">
        <v>117</v>
      </c>
      <c r="AE7">
        <v>50505</v>
      </c>
      <c r="AF7">
        <v>333</v>
      </c>
      <c r="AG7" t="s">
        <v>129</v>
      </c>
      <c r="AH7" t="s">
        <v>130</v>
      </c>
      <c r="AI7">
        <v>0</v>
      </c>
      <c r="AJ7">
        <v>0</v>
      </c>
      <c r="AK7">
        <v>0</v>
      </c>
      <c r="AL7">
        <v>0</v>
      </c>
    </row>
    <row r="12" spans="1:38" x14ac:dyDescent="0.25">
      <c r="B12" t="s">
        <v>140</v>
      </c>
    </row>
    <row r="13" spans="1:38" x14ac:dyDescent="0.25">
      <c r="A13" s="81" t="s">
        <v>91</v>
      </c>
      <c r="B13" s="81" t="s">
        <v>19</v>
      </c>
      <c r="C13" s="81" t="s">
        <v>92</v>
      </c>
      <c r="D13" s="81" t="s">
        <v>93</v>
      </c>
    </row>
    <row r="14" spans="1:38" x14ac:dyDescent="0.25">
      <c r="A14" s="82">
        <v>202309</v>
      </c>
      <c r="B14" s="83" t="s">
        <v>137</v>
      </c>
      <c r="C14" s="83" t="s">
        <v>42</v>
      </c>
      <c r="D14" s="82">
        <v>33</v>
      </c>
    </row>
    <row r="15" spans="1:38" x14ac:dyDescent="0.25">
      <c r="A15" s="82">
        <v>202309</v>
      </c>
      <c r="B15" s="83" t="s">
        <v>138</v>
      </c>
      <c r="C15" s="83" t="s">
        <v>74</v>
      </c>
      <c r="D15" s="82">
        <v>300</v>
      </c>
    </row>
    <row r="16" spans="1:38" x14ac:dyDescent="0.25">
      <c r="A16" s="82">
        <v>202309</v>
      </c>
      <c r="B16" s="83" t="s">
        <v>139</v>
      </c>
      <c r="C16" s="83" t="s">
        <v>76</v>
      </c>
      <c r="D16" s="82">
        <v>215</v>
      </c>
    </row>
    <row r="17" spans="1:4" x14ac:dyDescent="0.25">
      <c r="A17" s="82">
        <v>202310</v>
      </c>
      <c r="B17" s="83" t="s">
        <v>137</v>
      </c>
      <c r="C17" s="83" t="s">
        <v>42</v>
      </c>
      <c r="D17" s="82">
        <v>19</v>
      </c>
    </row>
    <row r="18" spans="1:4" x14ac:dyDescent="0.25">
      <c r="A18" s="82">
        <v>202310</v>
      </c>
      <c r="B18" s="83" t="s">
        <v>138</v>
      </c>
      <c r="C18" s="83" t="s">
        <v>74</v>
      </c>
      <c r="D18" s="82">
        <v>686</v>
      </c>
    </row>
    <row r="19" spans="1:4" x14ac:dyDescent="0.25">
      <c r="A19" s="82">
        <v>202310</v>
      </c>
      <c r="B19" s="83" t="s">
        <v>139</v>
      </c>
      <c r="C19" s="83" t="s">
        <v>76</v>
      </c>
      <c r="D19" s="82">
        <v>90</v>
      </c>
    </row>
    <row r="20" spans="1:4" x14ac:dyDescent="0.25">
      <c r="A20" s="82">
        <v>202311</v>
      </c>
      <c r="B20" s="83" t="s">
        <v>137</v>
      </c>
      <c r="C20" s="83" t="s">
        <v>42</v>
      </c>
      <c r="D20" s="82">
        <v>4</v>
      </c>
    </row>
    <row r="21" spans="1:4" x14ac:dyDescent="0.25">
      <c r="A21" s="82">
        <v>202311</v>
      </c>
      <c r="B21" s="83" t="s">
        <v>138</v>
      </c>
      <c r="C21" s="83" t="s">
        <v>74</v>
      </c>
      <c r="D21" s="82">
        <v>372</v>
      </c>
    </row>
    <row r="22" spans="1:4" x14ac:dyDescent="0.25">
      <c r="A22" s="82">
        <v>202311</v>
      </c>
      <c r="B22" s="83" t="s">
        <v>139</v>
      </c>
      <c r="C22" s="83" t="s">
        <v>76</v>
      </c>
      <c r="D22" s="82">
        <v>81</v>
      </c>
    </row>
    <row r="23" spans="1:4" x14ac:dyDescent="0.25">
      <c r="A23" s="82">
        <v>202312</v>
      </c>
      <c r="B23" s="83" t="s">
        <v>137</v>
      </c>
      <c r="C23" s="83" t="s">
        <v>42</v>
      </c>
      <c r="D23" s="82">
        <v>6</v>
      </c>
    </row>
    <row r="24" spans="1:4" x14ac:dyDescent="0.25">
      <c r="A24" s="82">
        <v>202312</v>
      </c>
      <c r="B24" s="83" t="s">
        <v>138</v>
      </c>
      <c r="C24" s="83" t="s">
        <v>74</v>
      </c>
      <c r="D24" s="82">
        <v>351</v>
      </c>
    </row>
    <row r="25" spans="1:4" x14ac:dyDescent="0.25">
      <c r="A25" s="82">
        <v>202312</v>
      </c>
      <c r="B25" s="83" t="s">
        <v>139</v>
      </c>
      <c r="C25" s="83" t="s">
        <v>76</v>
      </c>
      <c r="D25" s="82">
        <v>66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ÚJ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2024-02-02T10:53:50Z</dcterms:modified>
</cp:coreProperties>
</file>